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TUDY\EPAT\05 EFS - Equity, FX &amp; Futures Strategies\EFS02 - Quantitative Strategies in Excel\EFS02 Assignment\"/>
    </mc:Choice>
  </mc:AlternateContent>
  <xr:revisionPtr revIDLastSave="0" documentId="8_{78DF293C-067B-4DFD-9A26-B1F7B6DD9CD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2" r:id="rId1"/>
    <sheet name="Desired Outpu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36" i="2"/>
  <c r="AA35" i="2"/>
  <c r="AB35" i="2" s="1"/>
  <c r="AA34" i="2"/>
  <c r="AB34" i="2" s="1"/>
  <c r="AA33" i="2"/>
  <c r="AB33" i="2" s="1"/>
  <c r="AA32" i="2"/>
  <c r="AB32" i="2" s="1"/>
  <c r="AA31" i="2"/>
  <c r="AB31" i="2" s="1"/>
  <c r="AA30" i="2"/>
  <c r="AB30" i="2" s="1"/>
  <c r="AA29" i="2"/>
  <c r="AB29" i="2" s="1"/>
  <c r="AA28" i="2"/>
  <c r="AB28" i="2" s="1"/>
  <c r="AA27" i="2"/>
  <c r="AB27" i="2" s="1"/>
  <c r="AA26" i="2"/>
  <c r="AB26" i="2" s="1"/>
  <c r="AA25" i="2"/>
  <c r="AB25" i="2" s="1"/>
  <c r="AA24" i="2"/>
  <c r="AB24" i="2" s="1"/>
  <c r="AA23" i="2"/>
  <c r="AB23" i="2" s="1"/>
  <c r="AA22" i="2"/>
  <c r="AB22" i="2" s="1"/>
  <c r="AA21" i="2"/>
  <c r="AB21" i="2" s="1"/>
  <c r="AA20" i="2"/>
  <c r="AB20" i="2" s="1"/>
  <c r="AA19" i="2"/>
  <c r="AB19" i="2" s="1"/>
  <c r="AA18" i="2"/>
  <c r="AB18" i="2" s="1"/>
  <c r="AA17" i="2"/>
  <c r="AB17" i="2" s="1"/>
  <c r="AA16" i="2"/>
  <c r="AB16" i="2" s="1"/>
  <c r="I713" i="2" l="1"/>
  <c r="K713" i="2" s="1"/>
  <c r="I712" i="2"/>
  <c r="I711" i="2"/>
  <c r="I710" i="2"/>
  <c r="K710" i="2" s="1"/>
  <c r="I709" i="2"/>
  <c r="K709" i="2" s="1"/>
  <c r="I708" i="2"/>
  <c r="K708" i="2" s="1"/>
  <c r="I707" i="2"/>
  <c r="I706" i="2"/>
  <c r="K706" i="2" s="1"/>
  <c r="I705" i="2"/>
  <c r="K705" i="2" s="1"/>
  <c r="I704" i="2"/>
  <c r="I703" i="2"/>
  <c r="I702" i="2"/>
  <c r="K702" i="2" s="1"/>
  <c r="I701" i="2"/>
  <c r="K701" i="2" s="1"/>
  <c r="I700" i="2"/>
  <c r="K700" i="2" s="1"/>
  <c r="I699" i="2"/>
  <c r="K699" i="2" s="1"/>
  <c r="I698" i="2"/>
  <c r="K698" i="2" s="1"/>
  <c r="I697" i="2"/>
  <c r="K697" i="2" s="1"/>
  <c r="I696" i="2"/>
  <c r="K696" i="2" s="1"/>
  <c r="I695" i="2"/>
  <c r="I694" i="2"/>
  <c r="K694" i="2" s="1"/>
  <c r="I693" i="2"/>
  <c r="K693" i="2" s="1"/>
  <c r="I692" i="2"/>
  <c r="K692" i="2" s="1"/>
  <c r="I691" i="2"/>
  <c r="K691" i="2" s="1"/>
  <c r="I690" i="2"/>
  <c r="K690" i="2" s="1"/>
  <c r="I689" i="2"/>
  <c r="K689" i="2" s="1"/>
  <c r="I688" i="2"/>
  <c r="I687" i="2"/>
  <c r="I686" i="2"/>
  <c r="K686" i="2" s="1"/>
  <c r="I685" i="2"/>
  <c r="K685" i="2" s="1"/>
  <c r="I684" i="2"/>
  <c r="I683" i="2"/>
  <c r="I682" i="2"/>
  <c r="K682" i="2" s="1"/>
  <c r="I681" i="2"/>
  <c r="K681" i="2" s="1"/>
  <c r="I680" i="2"/>
  <c r="K680" i="2" s="1"/>
  <c r="I679" i="2"/>
  <c r="K679" i="2" s="1"/>
  <c r="I678" i="2"/>
  <c r="K678" i="2" s="1"/>
  <c r="I677" i="2"/>
  <c r="K677" i="2" s="1"/>
  <c r="I676" i="2"/>
  <c r="I675" i="2"/>
  <c r="I674" i="2"/>
  <c r="K674" i="2" s="1"/>
  <c r="I673" i="2"/>
  <c r="K673" i="2" s="1"/>
  <c r="I672" i="2"/>
  <c r="I671" i="2"/>
  <c r="I670" i="2"/>
  <c r="K670" i="2" s="1"/>
  <c r="I669" i="2"/>
  <c r="K669" i="2" s="1"/>
  <c r="I668" i="2"/>
  <c r="K668" i="2" s="1"/>
  <c r="I667" i="2"/>
  <c r="I666" i="2"/>
  <c r="K666" i="2" s="1"/>
  <c r="I665" i="2"/>
  <c r="K665" i="2" s="1"/>
  <c r="I664" i="2"/>
  <c r="I663" i="2"/>
  <c r="K663" i="2" s="1"/>
  <c r="I662" i="2"/>
  <c r="K662" i="2" s="1"/>
  <c r="I661" i="2"/>
  <c r="K661" i="2" s="1"/>
  <c r="I660" i="2"/>
  <c r="I659" i="2"/>
  <c r="I658" i="2"/>
  <c r="K658" i="2" s="1"/>
  <c r="I657" i="2"/>
  <c r="K657" i="2" s="1"/>
  <c r="I656" i="2"/>
  <c r="K656" i="2" s="1"/>
  <c r="I655" i="2"/>
  <c r="I654" i="2"/>
  <c r="K654" i="2" s="1"/>
  <c r="I653" i="2"/>
  <c r="K653" i="2" s="1"/>
  <c r="I652" i="2"/>
  <c r="K652" i="2" s="1"/>
  <c r="I651" i="2"/>
  <c r="I650" i="2"/>
  <c r="K650" i="2" s="1"/>
  <c r="I649" i="2"/>
  <c r="K649" i="2" s="1"/>
  <c r="I648" i="2"/>
  <c r="I647" i="2"/>
  <c r="I646" i="2"/>
  <c r="K646" i="2" s="1"/>
  <c r="I645" i="2"/>
  <c r="K645" i="2" s="1"/>
  <c r="I644" i="2"/>
  <c r="K644" i="2" s="1"/>
  <c r="I643" i="2"/>
  <c r="K643" i="2" s="1"/>
  <c r="I642" i="2"/>
  <c r="K642" i="2" s="1"/>
  <c r="I641" i="2"/>
  <c r="K641" i="2" s="1"/>
  <c r="I640" i="2"/>
  <c r="K640" i="2" s="1"/>
  <c r="I639" i="2"/>
  <c r="K639" i="2" s="1"/>
  <c r="I638" i="2"/>
  <c r="K638" i="2" s="1"/>
  <c r="I637" i="2"/>
  <c r="K637" i="2" s="1"/>
  <c r="I636" i="2"/>
  <c r="I635" i="2"/>
  <c r="K635" i="2" s="1"/>
  <c r="I634" i="2"/>
  <c r="K634" i="2" s="1"/>
  <c r="I633" i="2"/>
  <c r="K633" i="2" s="1"/>
  <c r="I632" i="2"/>
  <c r="K632" i="2" s="1"/>
  <c r="I631" i="2"/>
  <c r="K631" i="2" s="1"/>
  <c r="I630" i="2"/>
  <c r="K630" i="2" s="1"/>
  <c r="I629" i="2"/>
  <c r="K629" i="2" s="1"/>
  <c r="I628" i="2"/>
  <c r="I627" i="2"/>
  <c r="I626" i="2"/>
  <c r="K626" i="2" s="1"/>
  <c r="I625" i="2"/>
  <c r="K625" i="2" s="1"/>
  <c r="I624" i="2"/>
  <c r="I623" i="2"/>
  <c r="K623" i="2" s="1"/>
  <c r="I622" i="2"/>
  <c r="K622" i="2" s="1"/>
  <c r="I621" i="2"/>
  <c r="K621" i="2" s="1"/>
  <c r="I620" i="2"/>
  <c r="I619" i="2"/>
  <c r="K619" i="2" s="1"/>
  <c r="I618" i="2"/>
  <c r="K618" i="2" s="1"/>
  <c r="I617" i="2"/>
  <c r="K617" i="2" s="1"/>
  <c r="I616" i="2"/>
  <c r="I615" i="2"/>
  <c r="K615" i="2" s="1"/>
  <c r="I614" i="2"/>
  <c r="K614" i="2" s="1"/>
  <c r="I613" i="2"/>
  <c r="K613" i="2" s="1"/>
  <c r="I612" i="2"/>
  <c r="I611" i="2"/>
  <c r="I610" i="2"/>
  <c r="K610" i="2" s="1"/>
  <c r="I609" i="2"/>
  <c r="K609" i="2" s="1"/>
  <c r="I608" i="2"/>
  <c r="K608" i="2" s="1"/>
  <c r="I607" i="2"/>
  <c r="K607" i="2" s="1"/>
  <c r="I606" i="2"/>
  <c r="K606" i="2" s="1"/>
  <c r="I605" i="2"/>
  <c r="K605" i="2" s="1"/>
  <c r="I604" i="2"/>
  <c r="K604" i="2" s="1"/>
  <c r="I603" i="2"/>
  <c r="K603" i="2" s="1"/>
  <c r="I602" i="2"/>
  <c r="K602" i="2" s="1"/>
  <c r="I601" i="2"/>
  <c r="K601" i="2" s="1"/>
  <c r="I600" i="2"/>
  <c r="I599" i="2"/>
  <c r="K599" i="2" s="1"/>
  <c r="I598" i="2"/>
  <c r="K598" i="2" s="1"/>
  <c r="I597" i="2"/>
  <c r="K597" i="2" s="1"/>
  <c r="I596" i="2"/>
  <c r="I595" i="2"/>
  <c r="I594" i="2"/>
  <c r="K594" i="2" s="1"/>
  <c r="I593" i="2"/>
  <c r="K593" i="2" s="1"/>
  <c r="I592" i="2"/>
  <c r="K592" i="2" s="1"/>
  <c r="I591" i="2"/>
  <c r="K591" i="2" s="1"/>
  <c r="I590" i="2"/>
  <c r="K590" i="2" s="1"/>
  <c r="I589" i="2"/>
  <c r="K589" i="2" s="1"/>
  <c r="I588" i="2"/>
  <c r="I587" i="2"/>
  <c r="I586" i="2"/>
  <c r="K586" i="2" s="1"/>
  <c r="I585" i="2"/>
  <c r="K585" i="2" s="1"/>
  <c r="I584" i="2"/>
  <c r="K584" i="2" s="1"/>
  <c r="I583" i="2"/>
  <c r="I582" i="2"/>
  <c r="K582" i="2" s="1"/>
  <c r="I581" i="2"/>
  <c r="K581" i="2" s="1"/>
  <c r="I580" i="2"/>
  <c r="K580" i="2" s="1"/>
  <c r="I579" i="2"/>
  <c r="K579" i="2" s="1"/>
  <c r="I578" i="2"/>
  <c r="K578" i="2" s="1"/>
  <c r="I577" i="2"/>
  <c r="K577" i="2" s="1"/>
  <c r="I576" i="2"/>
  <c r="I575" i="2"/>
  <c r="I574" i="2"/>
  <c r="K574" i="2" s="1"/>
  <c r="I573" i="2"/>
  <c r="K573" i="2" s="1"/>
  <c r="I572" i="2"/>
  <c r="I571" i="2"/>
  <c r="I570" i="2"/>
  <c r="K570" i="2" s="1"/>
  <c r="I569" i="2"/>
  <c r="K569" i="2" s="1"/>
  <c r="I568" i="2"/>
  <c r="I567" i="2"/>
  <c r="I566" i="2"/>
  <c r="K566" i="2" s="1"/>
  <c r="I565" i="2"/>
  <c r="K565" i="2" s="1"/>
  <c r="I564" i="2"/>
  <c r="I563" i="2"/>
  <c r="I562" i="2"/>
  <c r="K562" i="2" s="1"/>
  <c r="I561" i="2"/>
  <c r="K561" i="2" s="1"/>
  <c r="I560" i="2"/>
  <c r="K560" i="2" s="1"/>
  <c r="I559" i="2"/>
  <c r="K559" i="2" s="1"/>
  <c r="I558" i="2"/>
  <c r="K558" i="2" s="1"/>
  <c r="I557" i="2"/>
  <c r="K557" i="2" s="1"/>
  <c r="I556" i="2"/>
  <c r="K556" i="2" s="1"/>
  <c r="I555" i="2"/>
  <c r="I554" i="2"/>
  <c r="K554" i="2" s="1"/>
  <c r="I553" i="2"/>
  <c r="K553" i="2" s="1"/>
  <c r="I552" i="2"/>
  <c r="I551" i="2"/>
  <c r="K551" i="2" s="1"/>
  <c r="I550" i="2"/>
  <c r="K550" i="2" s="1"/>
  <c r="I549" i="2"/>
  <c r="K549" i="2" s="1"/>
  <c r="I548" i="2"/>
  <c r="I547" i="2"/>
  <c r="K547" i="2" s="1"/>
  <c r="I546" i="2"/>
  <c r="K546" i="2" s="1"/>
  <c r="I545" i="2"/>
  <c r="K545" i="2" s="1"/>
  <c r="I544" i="2"/>
  <c r="I543" i="2"/>
  <c r="I542" i="2"/>
  <c r="K542" i="2" s="1"/>
  <c r="I541" i="2"/>
  <c r="K541" i="2" s="1"/>
  <c r="I540" i="2"/>
  <c r="I539" i="2"/>
  <c r="K539" i="2" s="1"/>
  <c r="I538" i="2"/>
  <c r="K538" i="2" s="1"/>
  <c r="I537" i="2"/>
  <c r="K537" i="2" s="1"/>
  <c r="I536" i="2"/>
  <c r="I535" i="2"/>
  <c r="K535" i="2" s="1"/>
  <c r="I534" i="2"/>
  <c r="K534" i="2" s="1"/>
  <c r="I533" i="2"/>
  <c r="K533" i="2" s="1"/>
  <c r="I532" i="2"/>
  <c r="I531" i="2"/>
  <c r="K531" i="2" s="1"/>
  <c r="I530" i="2"/>
  <c r="K530" i="2" s="1"/>
  <c r="I529" i="2"/>
  <c r="K529" i="2" s="1"/>
  <c r="I528" i="2"/>
  <c r="I527" i="2"/>
  <c r="I526" i="2"/>
  <c r="K526" i="2" s="1"/>
  <c r="I525" i="2"/>
  <c r="K525" i="2" s="1"/>
  <c r="I524" i="2"/>
  <c r="I523" i="2"/>
  <c r="I522" i="2"/>
  <c r="K522" i="2" s="1"/>
  <c r="I521" i="2"/>
  <c r="K521" i="2" s="1"/>
  <c r="I520" i="2"/>
  <c r="K520" i="2" s="1"/>
  <c r="I519" i="2"/>
  <c r="K519" i="2" s="1"/>
  <c r="I518" i="2"/>
  <c r="K518" i="2" s="1"/>
  <c r="I517" i="2"/>
  <c r="K517" i="2" s="1"/>
  <c r="I516" i="2"/>
  <c r="K516" i="2" s="1"/>
  <c r="I515" i="2"/>
  <c r="I514" i="2"/>
  <c r="K514" i="2" s="1"/>
  <c r="I513" i="2"/>
  <c r="K513" i="2" s="1"/>
  <c r="I512" i="2"/>
  <c r="I511" i="2"/>
  <c r="K511" i="2" s="1"/>
  <c r="I510" i="2"/>
  <c r="K510" i="2" s="1"/>
  <c r="I509" i="2"/>
  <c r="K509" i="2" s="1"/>
  <c r="I508" i="2"/>
  <c r="I507" i="2"/>
  <c r="I506" i="2"/>
  <c r="K506" i="2" s="1"/>
  <c r="I505" i="2"/>
  <c r="K505" i="2" s="1"/>
  <c r="I504" i="2"/>
  <c r="K504" i="2" s="1"/>
  <c r="I503" i="2"/>
  <c r="K503" i="2" s="1"/>
  <c r="I502" i="2"/>
  <c r="K502" i="2" s="1"/>
  <c r="I501" i="2"/>
  <c r="K501" i="2" s="1"/>
  <c r="I500" i="2"/>
  <c r="I499" i="2"/>
  <c r="I498" i="2"/>
  <c r="K498" i="2" s="1"/>
  <c r="I497" i="2"/>
  <c r="K497" i="2" s="1"/>
  <c r="I496" i="2"/>
  <c r="I495" i="2"/>
  <c r="K495" i="2" s="1"/>
  <c r="I494" i="2"/>
  <c r="K494" i="2" s="1"/>
  <c r="I493" i="2"/>
  <c r="K493" i="2" s="1"/>
  <c r="I492" i="2"/>
  <c r="K492" i="2" s="1"/>
  <c r="I491" i="2"/>
  <c r="I490" i="2"/>
  <c r="K490" i="2" s="1"/>
  <c r="I489" i="2"/>
  <c r="K489" i="2" s="1"/>
  <c r="I488" i="2"/>
  <c r="I487" i="2"/>
  <c r="K487" i="2" s="1"/>
  <c r="I486" i="2"/>
  <c r="K486" i="2" s="1"/>
  <c r="I485" i="2"/>
  <c r="K485" i="2" s="1"/>
  <c r="I484" i="2"/>
  <c r="I483" i="2"/>
  <c r="I482" i="2"/>
  <c r="K482" i="2" s="1"/>
  <c r="I481" i="2"/>
  <c r="K481" i="2" s="1"/>
  <c r="I480" i="2"/>
  <c r="K480" i="2" s="1"/>
  <c r="I479" i="2"/>
  <c r="K479" i="2" s="1"/>
  <c r="I478" i="2"/>
  <c r="K478" i="2" s="1"/>
  <c r="I477" i="2"/>
  <c r="K477" i="2" s="1"/>
  <c r="I476" i="2"/>
  <c r="K476" i="2" s="1"/>
  <c r="I475" i="2"/>
  <c r="I474" i="2"/>
  <c r="K474" i="2" s="1"/>
  <c r="I473" i="2"/>
  <c r="K473" i="2" s="1"/>
  <c r="I472" i="2"/>
  <c r="I471" i="2"/>
  <c r="I470" i="2"/>
  <c r="K470" i="2" s="1"/>
  <c r="I469" i="2"/>
  <c r="K469" i="2" s="1"/>
  <c r="I468" i="2"/>
  <c r="I467" i="2"/>
  <c r="I466" i="2"/>
  <c r="K466" i="2" s="1"/>
  <c r="I465" i="2"/>
  <c r="K465" i="2" s="1"/>
  <c r="I464" i="2"/>
  <c r="K464" i="2" s="1"/>
  <c r="I463" i="2"/>
  <c r="I462" i="2"/>
  <c r="K462" i="2" s="1"/>
  <c r="I461" i="2"/>
  <c r="K461" i="2" s="1"/>
  <c r="I460" i="2"/>
  <c r="I459" i="2"/>
  <c r="I458" i="2"/>
  <c r="K458" i="2" s="1"/>
  <c r="I457" i="2"/>
  <c r="K457" i="2" s="1"/>
  <c r="I456" i="2"/>
  <c r="I455" i="2"/>
  <c r="I454" i="2"/>
  <c r="K454" i="2" s="1"/>
  <c r="I453" i="2"/>
  <c r="K453" i="2" s="1"/>
  <c r="I452" i="2"/>
  <c r="I451" i="2"/>
  <c r="I450" i="2"/>
  <c r="K450" i="2" s="1"/>
  <c r="I449" i="2"/>
  <c r="K449" i="2" s="1"/>
  <c r="I448" i="2"/>
  <c r="K448" i="2" s="1"/>
  <c r="I447" i="2"/>
  <c r="I446" i="2"/>
  <c r="K446" i="2" s="1"/>
  <c r="I445" i="2"/>
  <c r="K445" i="2" s="1"/>
  <c r="I444" i="2"/>
  <c r="I443" i="2"/>
  <c r="I442" i="2"/>
  <c r="K442" i="2" s="1"/>
  <c r="I441" i="2"/>
  <c r="K441" i="2" s="1"/>
  <c r="I440" i="2"/>
  <c r="K440" i="2" s="1"/>
  <c r="I439" i="2"/>
  <c r="K439" i="2" s="1"/>
  <c r="I438" i="2"/>
  <c r="K438" i="2" s="1"/>
  <c r="I437" i="2"/>
  <c r="K437" i="2" s="1"/>
  <c r="I436" i="2"/>
  <c r="I435" i="2"/>
  <c r="I434" i="2"/>
  <c r="K434" i="2" s="1"/>
  <c r="I433" i="2"/>
  <c r="K433" i="2" s="1"/>
  <c r="I432" i="2"/>
  <c r="I431" i="2"/>
  <c r="I430" i="2"/>
  <c r="K430" i="2" s="1"/>
  <c r="I429" i="2"/>
  <c r="K429" i="2" s="1"/>
  <c r="I428" i="2"/>
  <c r="I427" i="2"/>
  <c r="I426" i="2"/>
  <c r="K426" i="2" s="1"/>
  <c r="I425" i="2"/>
  <c r="K425" i="2" s="1"/>
  <c r="I424" i="2"/>
  <c r="K424" i="2" s="1"/>
  <c r="I423" i="2"/>
  <c r="I422" i="2"/>
  <c r="K422" i="2" s="1"/>
  <c r="I421" i="2"/>
  <c r="K421" i="2" s="1"/>
  <c r="I420" i="2"/>
  <c r="I419" i="2"/>
  <c r="K419" i="2" s="1"/>
  <c r="I418" i="2"/>
  <c r="K418" i="2" s="1"/>
  <c r="I417" i="2"/>
  <c r="K417" i="2" s="1"/>
  <c r="I416" i="2"/>
  <c r="I415" i="2"/>
  <c r="I414" i="2"/>
  <c r="K414" i="2" s="1"/>
  <c r="I413" i="2"/>
  <c r="K413" i="2" s="1"/>
  <c r="I412" i="2"/>
  <c r="K412" i="2" s="1"/>
  <c r="I411" i="2"/>
  <c r="I410" i="2"/>
  <c r="K410" i="2" s="1"/>
  <c r="I409" i="2"/>
  <c r="K409" i="2" s="1"/>
  <c r="I408" i="2"/>
  <c r="K408" i="2" s="1"/>
  <c r="I407" i="2"/>
  <c r="K407" i="2" s="1"/>
  <c r="I406" i="2"/>
  <c r="K406" i="2" s="1"/>
  <c r="I405" i="2"/>
  <c r="K405" i="2" s="1"/>
  <c r="I404" i="2"/>
  <c r="K404" i="2" s="1"/>
  <c r="I403" i="2"/>
  <c r="I402" i="2"/>
  <c r="K402" i="2" s="1"/>
  <c r="I401" i="2"/>
  <c r="K401" i="2" s="1"/>
  <c r="I400" i="2"/>
  <c r="K400" i="2" s="1"/>
  <c r="I399" i="2"/>
  <c r="K399" i="2" s="1"/>
  <c r="I398" i="2"/>
  <c r="K398" i="2" s="1"/>
  <c r="I397" i="2"/>
  <c r="K397" i="2" s="1"/>
  <c r="I396" i="2"/>
  <c r="I395" i="2"/>
  <c r="I394" i="2"/>
  <c r="K394" i="2" s="1"/>
  <c r="I393" i="2"/>
  <c r="K393" i="2" s="1"/>
  <c r="I392" i="2"/>
  <c r="I391" i="2"/>
  <c r="I390" i="2"/>
  <c r="K390" i="2" s="1"/>
  <c r="I389" i="2"/>
  <c r="K389" i="2" s="1"/>
  <c r="I388" i="2"/>
  <c r="I387" i="2"/>
  <c r="I386" i="2"/>
  <c r="K386" i="2" s="1"/>
  <c r="I385" i="2"/>
  <c r="K385" i="2" s="1"/>
  <c r="I384" i="2"/>
  <c r="I383" i="2"/>
  <c r="I382" i="2"/>
  <c r="K382" i="2" s="1"/>
  <c r="I381" i="2"/>
  <c r="K381" i="2" s="1"/>
  <c r="I380" i="2"/>
  <c r="I379" i="2"/>
  <c r="I378" i="2"/>
  <c r="K378" i="2" s="1"/>
  <c r="I377" i="2"/>
  <c r="K377" i="2" s="1"/>
  <c r="I376" i="2"/>
  <c r="I375" i="2"/>
  <c r="I374" i="2"/>
  <c r="K374" i="2" s="1"/>
  <c r="I373" i="2"/>
  <c r="K373" i="2" s="1"/>
  <c r="I372" i="2"/>
  <c r="I371" i="2"/>
  <c r="I370" i="2"/>
  <c r="K370" i="2" s="1"/>
  <c r="I369" i="2"/>
  <c r="K369" i="2" s="1"/>
  <c r="I368" i="2"/>
  <c r="K368" i="2" s="1"/>
  <c r="I367" i="2"/>
  <c r="I366" i="2"/>
  <c r="K366" i="2" s="1"/>
  <c r="I365" i="2"/>
  <c r="K365" i="2" s="1"/>
  <c r="I364" i="2"/>
  <c r="K364" i="2" s="1"/>
  <c r="I363" i="2"/>
  <c r="I362" i="2"/>
  <c r="K362" i="2" s="1"/>
  <c r="I361" i="2"/>
  <c r="K361" i="2" s="1"/>
  <c r="I360" i="2"/>
  <c r="I359" i="2"/>
  <c r="I358" i="2"/>
  <c r="K358" i="2" s="1"/>
  <c r="I357" i="2"/>
  <c r="K357" i="2" s="1"/>
  <c r="I356" i="2"/>
  <c r="K356" i="2" s="1"/>
  <c r="I355" i="2"/>
  <c r="K355" i="2" s="1"/>
  <c r="I354" i="2"/>
  <c r="K354" i="2" s="1"/>
  <c r="I353" i="2"/>
  <c r="K353" i="2" s="1"/>
  <c r="I352" i="2"/>
  <c r="I351" i="2"/>
  <c r="I350" i="2"/>
  <c r="K350" i="2" s="1"/>
  <c r="I349" i="2"/>
  <c r="K349" i="2" s="1"/>
  <c r="I348" i="2"/>
  <c r="K348" i="2" s="1"/>
  <c r="I347" i="2"/>
  <c r="I346" i="2"/>
  <c r="K346" i="2" s="1"/>
  <c r="I345" i="2"/>
  <c r="K345" i="2" s="1"/>
  <c r="I344" i="2"/>
  <c r="I343" i="2"/>
  <c r="I342" i="2"/>
  <c r="K342" i="2" s="1"/>
  <c r="I341" i="2"/>
  <c r="K341" i="2" s="1"/>
  <c r="I340" i="2"/>
  <c r="I339" i="2"/>
  <c r="K339" i="2" s="1"/>
  <c r="I338" i="2"/>
  <c r="K338" i="2" s="1"/>
  <c r="I337" i="2"/>
  <c r="K337" i="2" s="1"/>
  <c r="I336" i="2"/>
  <c r="I335" i="2"/>
  <c r="I334" i="2"/>
  <c r="K334" i="2" s="1"/>
  <c r="I333" i="2"/>
  <c r="K333" i="2" s="1"/>
  <c r="I332" i="2"/>
  <c r="K332" i="2" s="1"/>
  <c r="I331" i="2"/>
  <c r="I330" i="2"/>
  <c r="K330" i="2" s="1"/>
  <c r="I329" i="2"/>
  <c r="K329" i="2" s="1"/>
  <c r="I328" i="2"/>
  <c r="I327" i="2"/>
  <c r="K327" i="2" s="1"/>
  <c r="I326" i="2"/>
  <c r="K326" i="2" s="1"/>
  <c r="I325" i="2"/>
  <c r="K325" i="2" s="1"/>
  <c r="I324" i="2"/>
  <c r="I323" i="2"/>
  <c r="K323" i="2" s="1"/>
  <c r="I322" i="2"/>
  <c r="K322" i="2" s="1"/>
  <c r="I321" i="2"/>
  <c r="K321" i="2" s="1"/>
  <c r="I320" i="2"/>
  <c r="I319" i="2"/>
  <c r="I318" i="2"/>
  <c r="K318" i="2" s="1"/>
  <c r="I317" i="2"/>
  <c r="K317" i="2" s="1"/>
  <c r="I316" i="2"/>
  <c r="K316" i="2" s="1"/>
  <c r="I315" i="2"/>
  <c r="I314" i="2"/>
  <c r="K314" i="2" s="1"/>
  <c r="I313" i="2"/>
  <c r="K313" i="2" s="1"/>
  <c r="I312" i="2"/>
  <c r="I311" i="2"/>
  <c r="I310" i="2"/>
  <c r="K310" i="2" s="1"/>
  <c r="I309" i="2"/>
  <c r="K309" i="2" s="1"/>
  <c r="I308" i="2"/>
  <c r="I307" i="2"/>
  <c r="I306" i="2"/>
  <c r="K306" i="2" s="1"/>
  <c r="I305" i="2"/>
  <c r="K305" i="2" s="1"/>
  <c r="I304" i="2"/>
  <c r="K304" i="2" s="1"/>
  <c r="I303" i="2"/>
  <c r="K303" i="2" s="1"/>
  <c r="I302" i="2"/>
  <c r="K302" i="2" s="1"/>
  <c r="I301" i="2"/>
  <c r="K301" i="2" s="1"/>
  <c r="I300" i="2"/>
  <c r="I299" i="2"/>
  <c r="I298" i="2"/>
  <c r="K298" i="2" s="1"/>
  <c r="I297" i="2"/>
  <c r="K297" i="2" s="1"/>
  <c r="I296" i="2"/>
  <c r="I295" i="2"/>
  <c r="K295" i="2" s="1"/>
  <c r="I294" i="2"/>
  <c r="K294" i="2" s="1"/>
  <c r="I293" i="2"/>
  <c r="K293" i="2" s="1"/>
  <c r="I292" i="2"/>
  <c r="I291" i="2"/>
  <c r="K291" i="2" s="1"/>
  <c r="I290" i="2"/>
  <c r="K290" i="2" s="1"/>
  <c r="I289" i="2"/>
  <c r="K289" i="2" s="1"/>
  <c r="I288" i="2"/>
  <c r="I287" i="2"/>
  <c r="K287" i="2" s="1"/>
  <c r="I286" i="2"/>
  <c r="K286" i="2" s="1"/>
  <c r="I285" i="2"/>
  <c r="K285" i="2" s="1"/>
  <c r="I284" i="2"/>
  <c r="I283" i="2"/>
  <c r="I282" i="2"/>
  <c r="K282" i="2" s="1"/>
  <c r="I281" i="2"/>
  <c r="K281" i="2" s="1"/>
  <c r="I280" i="2"/>
  <c r="K280" i="2" s="1"/>
  <c r="I279" i="2"/>
  <c r="K279" i="2" s="1"/>
  <c r="I278" i="2"/>
  <c r="K278" i="2" s="1"/>
  <c r="I277" i="2"/>
  <c r="K277" i="2" s="1"/>
  <c r="I276" i="2"/>
  <c r="I275" i="2"/>
  <c r="I274" i="2"/>
  <c r="K274" i="2" s="1"/>
  <c r="I273" i="2"/>
  <c r="K273" i="2" s="1"/>
  <c r="I272" i="2"/>
  <c r="K272" i="2" s="1"/>
  <c r="I271" i="2"/>
  <c r="I270" i="2"/>
  <c r="K270" i="2" s="1"/>
  <c r="I269" i="2"/>
  <c r="K269" i="2" s="1"/>
  <c r="I268" i="2"/>
  <c r="I267" i="2"/>
  <c r="I266" i="2"/>
  <c r="K266" i="2" s="1"/>
  <c r="I265" i="2"/>
  <c r="K265" i="2" s="1"/>
  <c r="I264" i="2"/>
  <c r="I263" i="2"/>
  <c r="I262" i="2"/>
  <c r="K262" i="2" s="1"/>
  <c r="I261" i="2"/>
  <c r="K261" i="2" s="1"/>
  <c r="I260" i="2"/>
  <c r="K260" i="2" s="1"/>
  <c r="I259" i="2"/>
  <c r="I258" i="2"/>
  <c r="K258" i="2" s="1"/>
  <c r="I257" i="2"/>
  <c r="K257" i="2" s="1"/>
  <c r="I256" i="2"/>
  <c r="K256" i="2" s="1"/>
  <c r="I255" i="2"/>
  <c r="I254" i="2"/>
  <c r="K254" i="2" s="1"/>
  <c r="I253" i="2"/>
  <c r="K253" i="2" s="1"/>
  <c r="I252" i="2"/>
  <c r="I251" i="2"/>
  <c r="I250" i="2"/>
  <c r="K250" i="2" s="1"/>
  <c r="I249" i="2"/>
  <c r="K249" i="2" s="1"/>
  <c r="I248" i="2"/>
  <c r="I247" i="2"/>
  <c r="I246" i="2"/>
  <c r="K246" i="2" s="1"/>
  <c r="I245" i="2"/>
  <c r="K245" i="2" s="1"/>
  <c r="I244" i="2"/>
  <c r="I243" i="2"/>
  <c r="I242" i="2"/>
  <c r="K242" i="2" s="1"/>
  <c r="I241" i="2"/>
  <c r="K241" i="2" s="1"/>
  <c r="I240" i="2"/>
  <c r="I239" i="2"/>
  <c r="I238" i="2"/>
  <c r="K238" i="2" s="1"/>
  <c r="I237" i="2"/>
  <c r="K237" i="2" s="1"/>
  <c r="I236" i="2"/>
  <c r="I235" i="2"/>
  <c r="I234" i="2"/>
  <c r="K234" i="2" s="1"/>
  <c r="I233" i="2"/>
  <c r="K233" i="2" s="1"/>
  <c r="I232" i="2"/>
  <c r="I231" i="2"/>
  <c r="I230" i="2"/>
  <c r="K230" i="2" s="1"/>
  <c r="I229" i="2"/>
  <c r="K229" i="2" s="1"/>
  <c r="I228" i="2"/>
  <c r="K228" i="2" s="1"/>
  <c r="I227" i="2"/>
  <c r="K227" i="2" s="1"/>
  <c r="I226" i="2"/>
  <c r="K226" i="2" s="1"/>
  <c r="I225" i="2"/>
  <c r="K225" i="2" s="1"/>
  <c r="I224" i="2"/>
  <c r="I223" i="2"/>
  <c r="K223" i="2" s="1"/>
  <c r="I222" i="2"/>
  <c r="K222" i="2" s="1"/>
  <c r="I221" i="2"/>
  <c r="K221" i="2" s="1"/>
  <c r="I220" i="2"/>
  <c r="I219" i="2"/>
  <c r="I218" i="2"/>
  <c r="K218" i="2" s="1"/>
  <c r="I217" i="2"/>
  <c r="K217" i="2" s="1"/>
  <c r="I216" i="2"/>
  <c r="I215" i="2"/>
  <c r="K215" i="2" s="1"/>
  <c r="I214" i="2"/>
  <c r="K214" i="2" s="1"/>
  <c r="I213" i="2"/>
  <c r="K213" i="2" s="1"/>
  <c r="I212" i="2"/>
  <c r="I211" i="2"/>
  <c r="I210" i="2"/>
  <c r="K210" i="2" s="1"/>
  <c r="I209" i="2"/>
  <c r="K209" i="2" s="1"/>
  <c r="I208" i="2"/>
  <c r="I207" i="2"/>
  <c r="I206" i="2"/>
  <c r="K206" i="2" s="1"/>
  <c r="I205" i="2"/>
  <c r="K205" i="2" s="1"/>
  <c r="I204" i="2"/>
  <c r="I203" i="2"/>
  <c r="I202" i="2"/>
  <c r="K202" i="2" s="1"/>
  <c r="I201" i="2"/>
  <c r="K201" i="2" s="1"/>
  <c r="I200" i="2"/>
  <c r="I199" i="2"/>
  <c r="I198" i="2"/>
  <c r="K198" i="2" s="1"/>
  <c r="I197" i="2"/>
  <c r="K197" i="2" s="1"/>
  <c r="I196" i="2"/>
  <c r="K196" i="2" s="1"/>
  <c r="I195" i="2"/>
  <c r="K195" i="2" s="1"/>
  <c r="I194" i="2"/>
  <c r="K194" i="2" s="1"/>
  <c r="I193" i="2"/>
  <c r="K193" i="2" s="1"/>
  <c r="I192" i="2"/>
  <c r="I191" i="2"/>
  <c r="K191" i="2" s="1"/>
  <c r="I190" i="2"/>
  <c r="K190" i="2" s="1"/>
  <c r="I189" i="2"/>
  <c r="K189" i="2" s="1"/>
  <c r="I188" i="2"/>
  <c r="I187" i="2"/>
  <c r="I186" i="2"/>
  <c r="K186" i="2" s="1"/>
  <c r="I185" i="2"/>
  <c r="K185" i="2" s="1"/>
  <c r="I184" i="2"/>
  <c r="I183" i="2"/>
  <c r="I182" i="2"/>
  <c r="K182" i="2" s="1"/>
  <c r="I181" i="2"/>
  <c r="K181" i="2" s="1"/>
  <c r="I180" i="2"/>
  <c r="K180" i="2" s="1"/>
  <c r="I179" i="2"/>
  <c r="I178" i="2"/>
  <c r="K178" i="2" s="1"/>
  <c r="I177" i="2"/>
  <c r="K177" i="2" s="1"/>
  <c r="I176" i="2"/>
  <c r="I175" i="2"/>
  <c r="I174" i="2"/>
  <c r="K174" i="2" s="1"/>
  <c r="I173" i="2"/>
  <c r="K173" i="2" s="1"/>
  <c r="I172" i="2"/>
  <c r="I171" i="2"/>
  <c r="I170" i="2"/>
  <c r="K170" i="2" s="1"/>
  <c r="I169" i="2"/>
  <c r="K169" i="2" s="1"/>
  <c r="I168" i="2"/>
  <c r="K168" i="2" s="1"/>
  <c r="I167" i="2"/>
  <c r="I166" i="2"/>
  <c r="K166" i="2" s="1"/>
  <c r="I165" i="2"/>
  <c r="K165" i="2" s="1"/>
  <c r="I164" i="2"/>
  <c r="K164" i="2" s="1"/>
  <c r="I163" i="2"/>
  <c r="I162" i="2"/>
  <c r="K162" i="2" s="1"/>
  <c r="I161" i="2"/>
  <c r="K161" i="2" s="1"/>
  <c r="I160" i="2"/>
  <c r="I159" i="2"/>
  <c r="I158" i="2"/>
  <c r="K158" i="2" s="1"/>
  <c r="I157" i="2"/>
  <c r="K157" i="2" s="1"/>
  <c r="I156" i="2"/>
  <c r="K156" i="2" s="1"/>
  <c r="I155" i="2"/>
  <c r="I154" i="2"/>
  <c r="K154" i="2" s="1"/>
  <c r="I153" i="2"/>
  <c r="K153" i="2" s="1"/>
  <c r="I152" i="2"/>
  <c r="I151" i="2"/>
  <c r="I150" i="2"/>
  <c r="K150" i="2" s="1"/>
  <c r="I149" i="2"/>
  <c r="K149" i="2" s="1"/>
  <c r="I148" i="2"/>
  <c r="I147" i="2"/>
  <c r="K147" i="2" s="1"/>
  <c r="I146" i="2"/>
  <c r="K146" i="2" s="1"/>
  <c r="I145" i="2"/>
  <c r="K145" i="2" s="1"/>
  <c r="I144" i="2"/>
  <c r="I143" i="2"/>
  <c r="K143" i="2" s="1"/>
  <c r="I142" i="2"/>
  <c r="K142" i="2" s="1"/>
  <c r="I141" i="2"/>
  <c r="K141" i="2" s="1"/>
  <c r="I140" i="2"/>
  <c r="K140" i="2" s="1"/>
  <c r="I139" i="2"/>
  <c r="K139" i="2" s="1"/>
  <c r="I138" i="2"/>
  <c r="K138" i="2" s="1"/>
  <c r="I137" i="2"/>
  <c r="K137" i="2" s="1"/>
  <c r="I136" i="2"/>
  <c r="I135" i="2"/>
  <c r="I134" i="2"/>
  <c r="K134" i="2" s="1"/>
  <c r="I133" i="2"/>
  <c r="K133" i="2" s="1"/>
  <c r="I132" i="2"/>
  <c r="K132" i="2" s="1"/>
  <c r="I131" i="2"/>
  <c r="I130" i="2"/>
  <c r="K130" i="2" s="1"/>
  <c r="I129" i="2"/>
  <c r="K129" i="2" s="1"/>
  <c r="I128" i="2"/>
  <c r="K128" i="2" s="1"/>
  <c r="I127" i="2"/>
  <c r="I126" i="2"/>
  <c r="K126" i="2" s="1"/>
  <c r="I125" i="2"/>
  <c r="K125" i="2" s="1"/>
  <c r="I124" i="2"/>
  <c r="K124" i="2" s="1"/>
  <c r="I123" i="2"/>
  <c r="I122" i="2"/>
  <c r="K122" i="2" s="1"/>
  <c r="I121" i="2"/>
  <c r="K121" i="2" s="1"/>
  <c r="I120" i="2"/>
  <c r="I119" i="2"/>
  <c r="I118" i="2"/>
  <c r="K118" i="2" s="1"/>
  <c r="I117" i="2"/>
  <c r="K117" i="2" s="1"/>
  <c r="I116" i="2"/>
  <c r="K116" i="2" s="1"/>
  <c r="I115" i="2"/>
  <c r="K115" i="2" s="1"/>
  <c r="I114" i="2"/>
  <c r="K114" i="2" s="1"/>
  <c r="I113" i="2"/>
  <c r="K113" i="2" s="1"/>
  <c r="I112" i="2"/>
  <c r="I111" i="2"/>
  <c r="I110" i="2"/>
  <c r="K110" i="2" s="1"/>
  <c r="I109" i="2"/>
  <c r="K109" i="2" s="1"/>
  <c r="I108" i="2"/>
  <c r="K108" i="2" s="1"/>
  <c r="I107" i="2"/>
  <c r="I106" i="2"/>
  <c r="K106" i="2" s="1"/>
  <c r="I105" i="2"/>
  <c r="K105" i="2" s="1"/>
  <c r="I104" i="2"/>
  <c r="I103" i="2"/>
  <c r="K103" i="2" s="1"/>
  <c r="I102" i="2"/>
  <c r="K102" i="2" s="1"/>
  <c r="I101" i="2"/>
  <c r="K101" i="2" s="1"/>
  <c r="I100" i="2"/>
  <c r="I99" i="2"/>
  <c r="I98" i="2"/>
  <c r="K98" i="2" s="1"/>
  <c r="I97" i="2"/>
  <c r="K97" i="2" s="1"/>
  <c r="I96" i="2"/>
  <c r="I95" i="2"/>
  <c r="I94" i="2"/>
  <c r="K94" i="2" s="1"/>
  <c r="I93" i="2"/>
  <c r="K93" i="2" s="1"/>
  <c r="I92" i="2"/>
  <c r="K92" i="2" s="1"/>
  <c r="I91" i="2"/>
  <c r="K91" i="2" s="1"/>
  <c r="I90" i="2"/>
  <c r="I89" i="2"/>
  <c r="K89" i="2" s="1"/>
  <c r="I88" i="2"/>
  <c r="I87" i="2"/>
  <c r="I86" i="2"/>
  <c r="K86" i="2" s="1"/>
  <c r="I85" i="2"/>
  <c r="K85" i="2" s="1"/>
  <c r="I84" i="2"/>
  <c r="I83" i="2"/>
  <c r="I82" i="2"/>
  <c r="I81" i="2"/>
  <c r="K81" i="2" s="1"/>
  <c r="I80" i="2"/>
  <c r="I79" i="2"/>
  <c r="I78" i="2"/>
  <c r="I77" i="2"/>
  <c r="K77" i="2" s="1"/>
  <c r="I76" i="2"/>
  <c r="I75" i="2"/>
  <c r="I74" i="2"/>
  <c r="K74" i="2" s="1"/>
  <c r="I73" i="2"/>
  <c r="K73" i="2" s="1"/>
  <c r="I72" i="2"/>
  <c r="I71" i="2"/>
  <c r="I70" i="2"/>
  <c r="I69" i="2"/>
  <c r="K69" i="2" s="1"/>
  <c r="I68" i="2"/>
  <c r="I67" i="2"/>
  <c r="I66" i="2"/>
  <c r="K66" i="2" s="1"/>
  <c r="I65" i="2"/>
  <c r="K65" i="2" s="1"/>
  <c r="I64" i="2"/>
  <c r="I63" i="2"/>
  <c r="I62" i="2"/>
  <c r="I61" i="2"/>
  <c r="K61" i="2" s="1"/>
  <c r="I60" i="2"/>
  <c r="I59" i="2"/>
  <c r="I58" i="2"/>
  <c r="K58" i="2" s="1"/>
  <c r="I57" i="2"/>
  <c r="K57" i="2" s="1"/>
  <c r="I56" i="2"/>
  <c r="I55" i="2"/>
  <c r="I54" i="2"/>
  <c r="K54" i="2" s="1"/>
  <c r="I53" i="2"/>
  <c r="K53" i="2" s="1"/>
  <c r="I52" i="2"/>
  <c r="K52" i="2" s="1"/>
  <c r="I51" i="2"/>
  <c r="K51" i="2" s="1"/>
  <c r="I50" i="2"/>
  <c r="I49" i="2"/>
  <c r="K49" i="2" s="1"/>
  <c r="I48" i="2"/>
  <c r="I47" i="2"/>
  <c r="I46" i="2"/>
  <c r="I45" i="2"/>
  <c r="K45" i="2" s="1"/>
  <c r="I44" i="2"/>
  <c r="I43" i="2"/>
  <c r="I42" i="2"/>
  <c r="I41" i="2"/>
  <c r="K41" i="2" s="1"/>
  <c r="I40" i="2"/>
  <c r="I39" i="2"/>
  <c r="I38" i="2"/>
  <c r="I37" i="2"/>
  <c r="K37" i="2" s="1"/>
  <c r="I36" i="2"/>
  <c r="K36" i="2" s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17" i="2"/>
  <c r="J14" i="2"/>
  <c r="I14" i="2"/>
  <c r="K40" i="2" l="1"/>
  <c r="K44" i="2"/>
  <c r="L44" i="2" s="1"/>
  <c r="K48" i="2"/>
  <c r="K56" i="2"/>
  <c r="K60" i="2"/>
  <c r="K64" i="2"/>
  <c r="AA64" i="2" s="1"/>
  <c r="K68" i="2"/>
  <c r="K72" i="2"/>
  <c r="K76" i="2"/>
  <c r="L76" i="2" s="1"/>
  <c r="K80" i="2"/>
  <c r="AA80" i="2" s="1"/>
  <c r="K84" i="2"/>
  <c r="K88" i="2"/>
  <c r="L88" i="2" s="1"/>
  <c r="K96" i="2"/>
  <c r="AA96" i="2" s="1"/>
  <c r="K100" i="2"/>
  <c r="AA100" i="2" s="1"/>
  <c r="K104" i="2"/>
  <c r="L104" i="2" s="1"/>
  <c r="K112" i="2"/>
  <c r="L112" i="2" s="1"/>
  <c r="K120" i="2"/>
  <c r="AA120" i="2" s="1"/>
  <c r="K136" i="2"/>
  <c r="AA136" i="2" s="1"/>
  <c r="K144" i="2"/>
  <c r="L144" i="2" s="1"/>
  <c r="K148" i="2"/>
  <c r="K152" i="2"/>
  <c r="K160" i="2"/>
  <c r="AA160" i="2" s="1"/>
  <c r="K172" i="2"/>
  <c r="AA172" i="2" s="1"/>
  <c r="K176" i="2"/>
  <c r="K184" i="2"/>
  <c r="L184" i="2" s="1"/>
  <c r="K188" i="2"/>
  <c r="L188" i="2" s="1"/>
  <c r="K192" i="2"/>
  <c r="K200" i="2"/>
  <c r="AA200" i="2" s="1"/>
  <c r="K204" i="2"/>
  <c r="AA204" i="2" s="1"/>
  <c r="K208" i="2"/>
  <c r="AA208" i="2" s="1"/>
  <c r="K212" i="2"/>
  <c r="L212" i="2" s="1"/>
  <c r="K216" i="2"/>
  <c r="L216" i="2" s="1"/>
  <c r="K220" i="2"/>
  <c r="L220" i="2" s="1"/>
  <c r="K224" i="2"/>
  <c r="AA224" i="2" s="1"/>
  <c r="K232" i="2"/>
  <c r="L232" i="2" s="1"/>
  <c r="K236" i="2"/>
  <c r="K240" i="2"/>
  <c r="K244" i="2"/>
  <c r="L244" i="2" s="1"/>
  <c r="K248" i="2"/>
  <c r="K252" i="2"/>
  <c r="K264" i="2"/>
  <c r="AA264" i="2" s="1"/>
  <c r="K268" i="2"/>
  <c r="AA268" i="2" s="1"/>
  <c r="K276" i="2"/>
  <c r="L276" i="2" s="1"/>
  <c r="K284" i="2"/>
  <c r="K288" i="2"/>
  <c r="L288" i="2" s="1"/>
  <c r="K292" i="2"/>
  <c r="L292" i="2" s="1"/>
  <c r="K296" i="2"/>
  <c r="L296" i="2" s="1"/>
  <c r="K300" i="2"/>
  <c r="L300" i="2" s="1"/>
  <c r="K308" i="2"/>
  <c r="K312" i="2"/>
  <c r="AA312" i="2" s="1"/>
  <c r="K320" i="2"/>
  <c r="K324" i="2"/>
  <c r="K328" i="2"/>
  <c r="K336" i="2"/>
  <c r="AA336" i="2" s="1"/>
  <c r="K340" i="2"/>
  <c r="AA340" i="2" s="1"/>
  <c r="K344" i="2"/>
  <c r="K352" i="2"/>
  <c r="L352" i="2" s="1"/>
  <c r="K360" i="2"/>
  <c r="AA360" i="2" s="1"/>
  <c r="K372" i="2"/>
  <c r="AA372" i="2" s="1"/>
  <c r="K376" i="2"/>
  <c r="L376" i="2" s="1"/>
  <c r="K380" i="2"/>
  <c r="L380" i="2" s="1"/>
  <c r="K384" i="2"/>
  <c r="AA384" i="2" s="1"/>
  <c r="K388" i="2"/>
  <c r="AA388" i="2" s="1"/>
  <c r="K392" i="2"/>
  <c r="L392" i="2" s="1"/>
  <c r="K396" i="2"/>
  <c r="K416" i="2"/>
  <c r="AA416" i="2" s="1"/>
  <c r="K420" i="2"/>
  <c r="L420" i="2" s="1"/>
  <c r="K428" i="2"/>
  <c r="K432" i="2"/>
  <c r="K436" i="2"/>
  <c r="AA436" i="2" s="1"/>
  <c r="K444" i="2"/>
  <c r="L444" i="2" s="1"/>
  <c r="K452" i="2"/>
  <c r="K456" i="2"/>
  <c r="L456" i="2" s="1"/>
  <c r="K460" i="2"/>
  <c r="L460" i="2" s="1"/>
  <c r="K468" i="2"/>
  <c r="K472" i="2"/>
  <c r="L472" i="2" s="1"/>
  <c r="K484" i="2"/>
  <c r="K488" i="2"/>
  <c r="AA488" i="2" s="1"/>
  <c r="K496" i="2"/>
  <c r="L496" i="2" s="1"/>
  <c r="K500" i="2"/>
  <c r="AA500" i="2" s="1"/>
  <c r="K508" i="2"/>
  <c r="AA508" i="2" s="1"/>
  <c r="K512" i="2"/>
  <c r="AA512" i="2" s="1"/>
  <c r="K524" i="2"/>
  <c r="AA524" i="2" s="1"/>
  <c r="K528" i="2"/>
  <c r="K532" i="2"/>
  <c r="K536" i="2"/>
  <c r="AA536" i="2" s="1"/>
  <c r="K540" i="2"/>
  <c r="L540" i="2" s="1"/>
  <c r="K544" i="2"/>
  <c r="K548" i="2"/>
  <c r="L548" i="2" s="1"/>
  <c r="K552" i="2"/>
  <c r="AA552" i="2" s="1"/>
  <c r="K564" i="2"/>
  <c r="L564" i="2" s="1"/>
  <c r="K568" i="2"/>
  <c r="K572" i="2"/>
  <c r="K576" i="2"/>
  <c r="AA576" i="2" s="1"/>
  <c r="K588" i="2"/>
  <c r="L588" i="2" s="1"/>
  <c r="K596" i="2"/>
  <c r="L596" i="2" s="1"/>
  <c r="K600" i="2"/>
  <c r="AA600" i="2" s="1"/>
  <c r="K612" i="2"/>
  <c r="L612" i="2" s="1"/>
  <c r="K616" i="2"/>
  <c r="AA616" i="2" s="1"/>
  <c r="K620" i="2"/>
  <c r="K624" i="2"/>
  <c r="K628" i="2"/>
  <c r="L628" i="2" s="1"/>
  <c r="K636" i="2"/>
  <c r="L636" i="2" s="1"/>
  <c r="K648" i="2"/>
  <c r="K660" i="2"/>
  <c r="L660" i="2" s="1"/>
  <c r="K664" i="2"/>
  <c r="AA664" i="2" s="1"/>
  <c r="K672" i="2"/>
  <c r="K676" i="2"/>
  <c r="L676" i="2" s="1"/>
  <c r="K684" i="2"/>
  <c r="L684" i="2" s="1"/>
  <c r="K688" i="2"/>
  <c r="AA688" i="2" s="1"/>
  <c r="K704" i="2"/>
  <c r="L704" i="2" s="1"/>
  <c r="K712" i="2"/>
  <c r="L712" i="2" s="1"/>
  <c r="K39" i="2"/>
  <c r="K43" i="2"/>
  <c r="K47" i="2"/>
  <c r="K55" i="2"/>
  <c r="K59" i="2"/>
  <c r="K63" i="2"/>
  <c r="K67" i="2"/>
  <c r="K71" i="2"/>
  <c r="K75" i="2"/>
  <c r="K79" i="2"/>
  <c r="K83" i="2"/>
  <c r="K87" i="2"/>
  <c r="K95" i="2"/>
  <c r="K99" i="2"/>
  <c r="K107" i="2"/>
  <c r="K111" i="2"/>
  <c r="K119" i="2"/>
  <c r="K123" i="2"/>
  <c r="K127" i="2"/>
  <c r="K131" i="2"/>
  <c r="K135" i="2"/>
  <c r="K151" i="2"/>
  <c r="K155" i="2"/>
  <c r="K159" i="2"/>
  <c r="K163" i="2"/>
  <c r="K167" i="2"/>
  <c r="K171" i="2"/>
  <c r="K175" i="2"/>
  <c r="K179" i="2"/>
  <c r="K183" i="2"/>
  <c r="K187" i="2"/>
  <c r="K199" i="2"/>
  <c r="K203" i="2"/>
  <c r="K207" i="2"/>
  <c r="K211" i="2"/>
  <c r="K219" i="2"/>
  <c r="K231" i="2"/>
  <c r="K235" i="2"/>
  <c r="K239" i="2"/>
  <c r="K243" i="2"/>
  <c r="K247" i="2"/>
  <c r="K251" i="2"/>
  <c r="K255" i="2"/>
  <c r="K259" i="2"/>
  <c r="K263" i="2"/>
  <c r="K267" i="2"/>
  <c r="K271" i="2"/>
  <c r="K275" i="2"/>
  <c r="K283" i="2"/>
  <c r="K299" i="2"/>
  <c r="K307" i="2"/>
  <c r="K311" i="2"/>
  <c r="K315" i="2"/>
  <c r="K319" i="2"/>
  <c r="K331" i="2"/>
  <c r="K335" i="2"/>
  <c r="K343" i="2"/>
  <c r="K347" i="2"/>
  <c r="K351" i="2"/>
  <c r="K359" i="2"/>
  <c r="K363" i="2"/>
  <c r="K367" i="2"/>
  <c r="K371" i="2"/>
  <c r="K375" i="2"/>
  <c r="K379" i="2"/>
  <c r="K383" i="2"/>
  <c r="K387" i="2"/>
  <c r="K391" i="2"/>
  <c r="K395" i="2"/>
  <c r="K403" i="2"/>
  <c r="K411" i="2"/>
  <c r="K415" i="2"/>
  <c r="K423" i="2"/>
  <c r="K427" i="2"/>
  <c r="K431" i="2"/>
  <c r="K435" i="2"/>
  <c r="K443" i="2"/>
  <c r="K447" i="2"/>
  <c r="K451" i="2"/>
  <c r="K455" i="2"/>
  <c r="K459" i="2"/>
  <c r="K463" i="2"/>
  <c r="K467" i="2"/>
  <c r="K471" i="2"/>
  <c r="K475" i="2"/>
  <c r="K483" i="2"/>
  <c r="L483" i="2" s="1"/>
  <c r="K491" i="2"/>
  <c r="K499" i="2"/>
  <c r="K507" i="2"/>
  <c r="K515" i="2"/>
  <c r="K523" i="2"/>
  <c r="K527" i="2"/>
  <c r="K543" i="2"/>
  <c r="K555" i="2"/>
  <c r="K563" i="2"/>
  <c r="K567" i="2"/>
  <c r="K571" i="2"/>
  <c r="K575" i="2"/>
  <c r="K583" i="2"/>
  <c r="K587" i="2"/>
  <c r="K595" i="2"/>
  <c r="K611" i="2"/>
  <c r="L611" i="2" s="1"/>
  <c r="K627" i="2"/>
  <c r="K647" i="2"/>
  <c r="K651" i="2"/>
  <c r="K655" i="2"/>
  <c r="K659" i="2"/>
  <c r="K667" i="2"/>
  <c r="K671" i="2"/>
  <c r="K675" i="2"/>
  <c r="L675" i="2" s="1"/>
  <c r="K683" i="2"/>
  <c r="K687" i="2"/>
  <c r="K695" i="2"/>
  <c r="K703" i="2"/>
  <c r="K707" i="2"/>
  <c r="AA707" i="2" s="1"/>
  <c r="K711" i="2"/>
  <c r="K38" i="2"/>
  <c r="K42" i="2"/>
  <c r="K46" i="2"/>
  <c r="K50" i="2"/>
  <c r="K62" i="2"/>
  <c r="K70" i="2"/>
  <c r="K78" i="2"/>
  <c r="K82" i="2"/>
  <c r="K90" i="2"/>
  <c r="L53" i="2"/>
  <c r="AA57" i="2"/>
  <c r="L77" i="2"/>
  <c r="L89" i="2"/>
  <c r="L105" i="2"/>
  <c r="AA109" i="2"/>
  <c r="L125" i="2"/>
  <c r="AA141" i="2"/>
  <c r="L165" i="2"/>
  <c r="AA173" i="2"/>
  <c r="L193" i="2"/>
  <c r="L197" i="2"/>
  <c r="L213" i="2"/>
  <c r="L217" i="2"/>
  <c r="AA249" i="2"/>
  <c r="AA257" i="2"/>
  <c r="L277" i="2"/>
  <c r="L281" i="2"/>
  <c r="AA317" i="2"/>
  <c r="AA337" i="2"/>
  <c r="L361" i="2"/>
  <c r="L365" i="2"/>
  <c r="AA381" i="2"/>
  <c r="L385" i="2"/>
  <c r="AA405" i="2"/>
  <c r="L409" i="2"/>
  <c r="AA421" i="2"/>
  <c r="AA425" i="2"/>
  <c r="AA453" i="2"/>
  <c r="AA457" i="2"/>
  <c r="L473" i="2"/>
  <c r="AA505" i="2"/>
  <c r="L509" i="2"/>
  <c r="AA525" i="2"/>
  <c r="L529" i="2"/>
  <c r="L545" i="2"/>
  <c r="L553" i="2"/>
  <c r="L573" i="2"/>
  <c r="L577" i="2"/>
  <c r="L593" i="2"/>
  <c r="L597" i="2"/>
  <c r="AA621" i="2"/>
  <c r="L645" i="2"/>
  <c r="AA649" i="2"/>
  <c r="L661" i="2"/>
  <c r="L693" i="2"/>
  <c r="AA713" i="2"/>
  <c r="L37" i="2"/>
  <c r="L41" i="2"/>
  <c r="L49" i="2"/>
  <c r="L57" i="2"/>
  <c r="L65" i="2"/>
  <c r="L69" i="2"/>
  <c r="L73" i="2"/>
  <c r="L81" i="2"/>
  <c r="AA85" i="2"/>
  <c r="L97" i="2"/>
  <c r="AA101" i="2"/>
  <c r="L113" i="2"/>
  <c r="L117" i="2"/>
  <c r="L121" i="2"/>
  <c r="L129" i="2"/>
  <c r="L133" i="2"/>
  <c r="L137" i="2"/>
  <c r="L145" i="2"/>
  <c r="AA149" i="2"/>
  <c r="L153" i="2"/>
  <c r="L161" i="2"/>
  <c r="AA165" i="2"/>
  <c r="L169" i="2"/>
  <c r="L177" i="2"/>
  <c r="L181" i="2"/>
  <c r="L185" i="2"/>
  <c r="L201" i="2"/>
  <c r="L209" i="2"/>
  <c r="L225" i="2"/>
  <c r="L229" i="2"/>
  <c r="L233" i="2"/>
  <c r="L241" i="2"/>
  <c r="L245" i="2"/>
  <c r="L249" i="2"/>
  <c r="L257" i="2"/>
  <c r="L261" i="2"/>
  <c r="L265" i="2"/>
  <c r="L273" i="2"/>
  <c r="L289" i="2"/>
  <c r="L293" i="2"/>
  <c r="L297" i="2"/>
  <c r="L305" i="2"/>
  <c r="L309" i="2"/>
  <c r="L313" i="2"/>
  <c r="L321" i="2"/>
  <c r="L325" i="2"/>
  <c r="L329" i="2"/>
  <c r="L337" i="2"/>
  <c r="L341" i="2"/>
  <c r="L345" i="2"/>
  <c r="L353" i="2"/>
  <c r="L357" i="2"/>
  <c r="L369" i="2"/>
  <c r="L373" i="2"/>
  <c r="L643" i="2"/>
  <c r="L377" i="2"/>
  <c r="L393" i="2"/>
  <c r="L397" i="2"/>
  <c r="L401" i="2"/>
  <c r="L413" i="2"/>
  <c r="L417" i="2"/>
  <c r="L429" i="2"/>
  <c r="L433" i="2"/>
  <c r="L441" i="2"/>
  <c r="AA445" i="2"/>
  <c r="L449" i="2"/>
  <c r="L457" i="2"/>
  <c r="AA461" i="2"/>
  <c r="L465" i="2"/>
  <c r="AA477" i="2"/>
  <c r="L481" i="2"/>
  <c r="L489" i="2"/>
  <c r="L493" i="2"/>
  <c r="L497" i="2"/>
  <c r="L513" i="2"/>
  <c r="L521" i="2"/>
  <c r="L537" i="2"/>
  <c r="AA541" i="2"/>
  <c r="AA557" i="2"/>
  <c r="L561" i="2"/>
  <c r="L569" i="2"/>
  <c r="L585" i="2"/>
  <c r="AA589" i="2"/>
  <c r="L601" i="2"/>
  <c r="L605" i="2"/>
  <c r="L609" i="2"/>
  <c r="L617" i="2"/>
  <c r="L625" i="2"/>
  <c r="L633" i="2"/>
  <c r="L637" i="2"/>
  <c r="L641" i="2"/>
  <c r="L649" i="2"/>
  <c r="AA653" i="2"/>
  <c r="L657" i="2"/>
  <c r="L665" i="2"/>
  <c r="L669" i="2"/>
  <c r="L673" i="2"/>
  <c r="L681" i="2"/>
  <c r="AA685" i="2"/>
  <c r="L689" i="2"/>
  <c r="L697" i="2"/>
  <c r="L701" i="2"/>
  <c r="L705" i="2"/>
  <c r="L713" i="2"/>
  <c r="AA643" i="2"/>
  <c r="L707" i="2"/>
  <c r="L547" i="2"/>
  <c r="AA547" i="2"/>
  <c r="L659" i="2"/>
  <c r="AA659" i="2"/>
  <c r="L691" i="2"/>
  <c r="AA691" i="2"/>
  <c r="L48" i="2"/>
  <c r="AA48" i="2"/>
  <c r="L60" i="2"/>
  <c r="AA60" i="2"/>
  <c r="L68" i="2"/>
  <c r="AA68" i="2"/>
  <c r="L116" i="2"/>
  <c r="AA116" i="2"/>
  <c r="L120" i="2"/>
  <c r="L132" i="2"/>
  <c r="AA132" i="2"/>
  <c r="L164" i="2"/>
  <c r="AA164" i="2"/>
  <c r="L176" i="2"/>
  <c r="AA176" i="2"/>
  <c r="L192" i="2"/>
  <c r="AA192" i="2"/>
  <c r="AA220" i="2"/>
  <c r="L248" i="2"/>
  <c r="AA248" i="2"/>
  <c r="L260" i="2"/>
  <c r="AA260" i="2"/>
  <c r="L272" i="2"/>
  <c r="AA272" i="2"/>
  <c r="L304" i="2"/>
  <c r="AA304" i="2"/>
  <c r="L316" i="2"/>
  <c r="AA316" i="2"/>
  <c r="L320" i="2"/>
  <c r="AA320" i="2"/>
  <c r="L332" i="2"/>
  <c r="AA332" i="2"/>
  <c r="L348" i="2"/>
  <c r="AA348" i="2"/>
  <c r="L364" i="2"/>
  <c r="AA364" i="2"/>
  <c r="L404" i="2"/>
  <c r="AA404" i="2"/>
  <c r="L408" i="2"/>
  <c r="AA408" i="2"/>
  <c r="L432" i="2"/>
  <c r="AA432" i="2"/>
  <c r="L448" i="2"/>
  <c r="AA448" i="2"/>
  <c r="L464" i="2"/>
  <c r="AA464" i="2"/>
  <c r="L476" i="2"/>
  <c r="AA476" i="2"/>
  <c r="L492" i="2"/>
  <c r="AA492" i="2"/>
  <c r="L504" i="2"/>
  <c r="AA504" i="2"/>
  <c r="L508" i="2"/>
  <c r="L512" i="2"/>
  <c r="L516" i="2"/>
  <c r="AA516" i="2"/>
  <c r="L520" i="2"/>
  <c r="AA520" i="2"/>
  <c r="L532" i="2"/>
  <c r="AA532" i="2"/>
  <c r="L544" i="2"/>
  <c r="AA544" i="2"/>
  <c r="L556" i="2"/>
  <c r="AA556" i="2"/>
  <c r="L560" i="2"/>
  <c r="AA560" i="2"/>
  <c r="L568" i="2"/>
  <c r="AA568" i="2"/>
  <c r="L572" i="2"/>
  <c r="AA572" i="2"/>
  <c r="L580" i="2"/>
  <c r="AA580" i="2"/>
  <c r="L584" i="2"/>
  <c r="AA584" i="2"/>
  <c r="L592" i="2"/>
  <c r="AA592" i="2"/>
  <c r="L600" i="2"/>
  <c r="L604" i="2"/>
  <c r="AA604" i="2"/>
  <c r="L608" i="2"/>
  <c r="AA608" i="2"/>
  <c r="L616" i="2"/>
  <c r="L620" i="2"/>
  <c r="AA620" i="2"/>
  <c r="L624" i="2"/>
  <c r="AA624" i="2"/>
  <c r="L632" i="2"/>
  <c r="AA632" i="2"/>
  <c r="L640" i="2"/>
  <c r="AA640" i="2"/>
  <c r="L644" i="2"/>
  <c r="AA644" i="2"/>
  <c r="L648" i="2"/>
  <c r="AA648" i="2"/>
  <c r="L652" i="2"/>
  <c r="AA652" i="2"/>
  <c r="L656" i="2"/>
  <c r="AA656" i="2"/>
  <c r="L664" i="2"/>
  <c r="L668" i="2"/>
  <c r="AA668" i="2"/>
  <c r="L672" i="2"/>
  <c r="AA672" i="2"/>
  <c r="L680" i="2"/>
  <c r="AA680" i="2"/>
  <c r="L692" i="2"/>
  <c r="AA692" i="2"/>
  <c r="L696" i="2"/>
  <c r="AA696" i="2"/>
  <c r="L700" i="2"/>
  <c r="AA700" i="2"/>
  <c r="L708" i="2"/>
  <c r="AA708" i="2"/>
  <c r="AA509" i="2"/>
  <c r="L517" i="2"/>
  <c r="AA517" i="2"/>
  <c r="AA521" i="2"/>
  <c r="L525" i="2"/>
  <c r="L533" i="2"/>
  <c r="AA533" i="2"/>
  <c r="AA537" i="2"/>
  <c r="L549" i="2"/>
  <c r="AA549" i="2"/>
  <c r="L565" i="2"/>
  <c r="AA565" i="2"/>
  <c r="AA569" i="2"/>
  <c r="L581" i="2"/>
  <c r="AA581" i="2"/>
  <c r="AA585" i="2"/>
  <c r="L589" i="2"/>
  <c r="AA597" i="2"/>
  <c r="AA601" i="2"/>
  <c r="L613" i="2"/>
  <c r="AA613" i="2"/>
  <c r="AA617" i="2"/>
  <c r="L629" i="2"/>
  <c r="AA629" i="2"/>
  <c r="AA633" i="2"/>
  <c r="AA637" i="2"/>
  <c r="L653" i="2"/>
  <c r="AA665" i="2"/>
  <c r="L677" i="2"/>
  <c r="AA677" i="2"/>
  <c r="AA681" i="2"/>
  <c r="AA693" i="2"/>
  <c r="AA697" i="2"/>
  <c r="AA701" i="2"/>
  <c r="L709" i="2"/>
  <c r="AA709" i="2"/>
  <c r="L40" i="2"/>
  <c r="AA40" i="2"/>
  <c r="L56" i="2"/>
  <c r="AA56" i="2"/>
  <c r="L72" i="2"/>
  <c r="AA72" i="2"/>
  <c r="L84" i="2"/>
  <c r="AA84" i="2"/>
  <c r="L124" i="2"/>
  <c r="AA124" i="2"/>
  <c r="L136" i="2"/>
  <c r="L152" i="2"/>
  <c r="AA152" i="2"/>
  <c r="L156" i="2"/>
  <c r="AA156" i="2"/>
  <c r="L180" i="2"/>
  <c r="AA180" i="2"/>
  <c r="L228" i="2"/>
  <c r="AA228" i="2"/>
  <c r="L236" i="2"/>
  <c r="AA236" i="2"/>
  <c r="L252" i="2"/>
  <c r="AA252" i="2"/>
  <c r="L268" i="2"/>
  <c r="L280" i="2"/>
  <c r="AA280" i="2"/>
  <c r="L308" i="2"/>
  <c r="AA308" i="2"/>
  <c r="L328" i="2"/>
  <c r="AA328" i="2"/>
  <c r="L368" i="2"/>
  <c r="AA368" i="2"/>
  <c r="L396" i="2"/>
  <c r="AA396" i="2"/>
  <c r="L412" i="2"/>
  <c r="AA412" i="2"/>
  <c r="L428" i="2"/>
  <c r="AA428" i="2"/>
  <c r="L440" i="2"/>
  <c r="AA440" i="2"/>
  <c r="L480" i="2"/>
  <c r="AA480" i="2"/>
  <c r="L528" i="2"/>
  <c r="AA528" i="2"/>
  <c r="L45" i="2"/>
  <c r="AA45" i="2"/>
  <c r="L61" i="2"/>
  <c r="AA61" i="2"/>
  <c r="AA65" i="2"/>
  <c r="AA81" i="2"/>
  <c r="AA89" i="2"/>
  <c r="AA97" i="2"/>
  <c r="AA117" i="2"/>
  <c r="AA137" i="2"/>
  <c r="AA145" i="2"/>
  <c r="AA161" i="2"/>
  <c r="L189" i="2"/>
  <c r="AA189" i="2"/>
  <c r="L205" i="2"/>
  <c r="AA205" i="2"/>
  <c r="AA225" i="2"/>
  <c r="AA245" i="2"/>
  <c r="L253" i="2"/>
  <c r="AA253" i="2"/>
  <c r="AA265" i="2"/>
  <c r="AA273" i="2"/>
  <c r="AA289" i="2"/>
  <c r="L301" i="2"/>
  <c r="AA301" i="2"/>
  <c r="AA305" i="2"/>
  <c r="AA321" i="2"/>
  <c r="AA345" i="2"/>
  <c r="AA353" i="2"/>
  <c r="AA369" i="2"/>
  <c r="AA377" i="2"/>
  <c r="AA393" i="2"/>
  <c r="L405" i="2"/>
  <c r="L437" i="2"/>
  <c r="AA437" i="2"/>
  <c r="AA489" i="2"/>
  <c r="L501" i="2"/>
  <c r="AA501" i="2"/>
  <c r="S36" i="2"/>
  <c r="AA36" i="2"/>
  <c r="L52" i="2"/>
  <c r="AA52" i="2"/>
  <c r="L92" i="2"/>
  <c r="AA92" i="2"/>
  <c r="L108" i="2"/>
  <c r="AA108" i="2"/>
  <c r="L128" i="2"/>
  <c r="AA128" i="2"/>
  <c r="L140" i="2"/>
  <c r="AA140" i="2"/>
  <c r="L148" i="2"/>
  <c r="AA148" i="2"/>
  <c r="L160" i="2"/>
  <c r="L168" i="2"/>
  <c r="AA168" i="2"/>
  <c r="L196" i="2"/>
  <c r="AA196" i="2"/>
  <c r="L240" i="2"/>
  <c r="AA240" i="2"/>
  <c r="L256" i="2"/>
  <c r="AA256" i="2"/>
  <c r="L264" i="2"/>
  <c r="L284" i="2"/>
  <c r="AA284" i="2"/>
  <c r="L324" i="2"/>
  <c r="AA324" i="2"/>
  <c r="L344" i="2"/>
  <c r="AA344" i="2"/>
  <c r="L356" i="2"/>
  <c r="AA356" i="2"/>
  <c r="L400" i="2"/>
  <c r="AA400" i="2"/>
  <c r="L416" i="2"/>
  <c r="L424" i="2"/>
  <c r="AA424" i="2"/>
  <c r="L452" i="2"/>
  <c r="AA452" i="2"/>
  <c r="L468" i="2"/>
  <c r="AA468" i="2"/>
  <c r="L484" i="2"/>
  <c r="AA484" i="2"/>
  <c r="AA49" i="2"/>
  <c r="L85" i="2"/>
  <c r="L93" i="2"/>
  <c r="AA93" i="2"/>
  <c r="L101" i="2"/>
  <c r="AA113" i="2"/>
  <c r="AA121" i="2"/>
  <c r="AA129" i="2"/>
  <c r="L149" i="2"/>
  <c r="L157" i="2"/>
  <c r="AA157" i="2"/>
  <c r="AA177" i="2"/>
  <c r="AA185" i="2"/>
  <c r="AA209" i="2"/>
  <c r="L221" i="2"/>
  <c r="AA221" i="2"/>
  <c r="AA229" i="2"/>
  <c r="L237" i="2"/>
  <c r="AA237" i="2"/>
  <c r="AA241" i="2"/>
  <c r="L269" i="2"/>
  <c r="AA269" i="2"/>
  <c r="L285" i="2"/>
  <c r="AA285" i="2"/>
  <c r="AA297" i="2"/>
  <c r="L317" i="2"/>
  <c r="L333" i="2"/>
  <c r="AA333" i="2"/>
  <c r="L349" i="2"/>
  <c r="AA349" i="2"/>
  <c r="AA365" i="2"/>
  <c r="AA373" i="2"/>
  <c r="L389" i="2"/>
  <c r="AA389" i="2"/>
  <c r="AA401" i="2"/>
  <c r="AA409" i="2"/>
  <c r="AA413" i="2"/>
  <c r="AA441" i="2"/>
  <c r="L445" i="2"/>
  <c r="L461" i="2"/>
  <c r="L469" i="2"/>
  <c r="AA469" i="2"/>
  <c r="L477" i="2"/>
  <c r="L485" i="2"/>
  <c r="AA485" i="2"/>
  <c r="AA497" i="2"/>
  <c r="O36" i="2"/>
  <c r="S37" i="2" s="1"/>
  <c r="L36" i="2"/>
  <c r="H36" i="2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s="1"/>
  <c r="H486" i="2" s="1"/>
  <c r="H487" i="2" s="1"/>
  <c r="H488" i="2" s="1"/>
  <c r="H489" i="2" s="1"/>
  <c r="H490" i="2" s="1"/>
  <c r="H491" i="2" s="1"/>
  <c r="H492" i="2" s="1"/>
  <c r="H493" i="2" s="1"/>
  <c r="H494" i="2" s="1"/>
  <c r="H495" i="2" s="1"/>
  <c r="H496" i="2" s="1"/>
  <c r="H497" i="2" s="1"/>
  <c r="H498" i="2" s="1"/>
  <c r="H499" i="2" s="1"/>
  <c r="H500" i="2" s="1"/>
  <c r="H501" i="2" s="1"/>
  <c r="H502" i="2" s="1"/>
  <c r="H503" i="2" s="1"/>
  <c r="H504" i="2" s="1"/>
  <c r="H505" i="2" s="1"/>
  <c r="H506" i="2" s="1"/>
  <c r="H507" i="2" s="1"/>
  <c r="H508" i="2" s="1"/>
  <c r="H509" i="2" s="1"/>
  <c r="H510" i="2" s="1"/>
  <c r="H511" i="2" s="1"/>
  <c r="H512" i="2" s="1"/>
  <c r="H513" i="2" s="1"/>
  <c r="H514" i="2" s="1"/>
  <c r="H515" i="2" s="1"/>
  <c r="H516" i="2" s="1"/>
  <c r="H517" i="2" s="1"/>
  <c r="H518" i="2" s="1"/>
  <c r="H519" i="2" s="1"/>
  <c r="H520" i="2" s="1"/>
  <c r="H521" i="2" s="1"/>
  <c r="H522" i="2" s="1"/>
  <c r="H523" i="2" s="1"/>
  <c r="H524" i="2" s="1"/>
  <c r="H525" i="2" s="1"/>
  <c r="H526" i="2" s="1"/>
  <c r="H527" i="2" s="1"/>
  <c r="H528" i="2" s="1"/>
  <c r="H529" i="2" s="1"/>
  <c r="H530" i="2" s="1"/>
  <c r="H531" i="2" s="1"/>
  <c r="H532" i="2" s="1"/>
  <c r="H533" i="2" s="1"/>
  <c r="H534" i="2" s="1"/>
  <c r="H535" i="2" s="1"/>
  <c r="H536" i="2" s="1"/>
  <c r="H537" i="2" s="1"/>
  <c r="H538" i="2" s="1"/>
  <c r="H539" i="2" s="1"/>
  <c r="H540" i="2" s="1"/>
  <c r="H541" i="2" s="1"/>
  <c r="H542" i="2" s="1"/>
  <c r="H543" i="2" s="1"/>
  <c r="H544" i="2" s="1"/>
  <c r="H545" i="2" s="1"/>
  <c r="H546" i="2" s="1"/>
  <c r="H547" i="2" s="1"/>
  <c r="H548" i="2" s="1"/>
  <c r="H549" i="2" s="1"/>
  <c r="H550" i="2" s="1"/>
  <c r="H551" i="2" s="1"/>
  <c r="H552" i="2" s="1"/>
  <c r="H553" i="2" s="1"/>
  <c r="H554" i="2" s="1"/>
  <c r="H555" i="2" s="1"/>
  <c r="H556" i="2" s="1"/>
  <c r="H557" i="2" s="1"/>
  <c r="H558" i="2" s="1"/>
  <c r="H559" i="2" s="1"/>
  <c r="H560" i="2" s="1"/>
  <c r="H561" i="2" s="1"/>
  <c r="H562" i="2" s="1"/>
  <c r="H563" i="2" s="1"/>
  <c r="H564" i="2" s="1"/>
  <c r="H565" i="2" s="1"/>
  <c r="H566" i="2" s="1"/>
  <c r="H567" i="2" s="1"/>
  <c r="H568" i="2" s="1"/>
  <c r="H569" i="2" s="1"/>
  <c r="H570" i="2" s="1"/>
  <c r="H571" i="2" s="1"/>
  <c r="H572" i="2" s="1"/>
  <c r="H573" i="2" s="1"/>
  <c r="H574" i="2" s="1"/>
  <c r="H575" i="2" s="1"/>
  <c r="H576" i="2" s="1"/>
  <c r="H577" i="2" s="1"/>
  <c r="H578" i="2" s="1"/>
  <c r="H579" i="2" s="1"/>
  <c r="H580" i="2" s="1"/>
  <c r="H581" i="2" s="1"/>
  <c r="H582" i="2" s="1"/>
  <c r="H583" i="2" s="1"/>
  <c r="H584" i="2" s="1"/>
  <c r="H585" i="2" s="1"/>
  <c r="H586" i="2" s="1"/>
  <c r="H587" i="2" s="1"/>
  <c r="H588" i="2" s="1"/>
  <c r="H589" i="2" s="1"/>
  <c r="H590" i="2" s="1"/>
  <c r="H591" i="2" s="1"/>
  <c r="H592" i="2" s="1"/>
  <c r="H593" i="2" s="1"/>
  <c r="H594" i="2" s="1"/>
  <c r="H595" i="2" s="1"/>
  <c r="H596" i="2" s="1"/>
  <c r="H597" i="2" s="1"/>
  <c r="H598" i="2" s="1"/>
  <c r="H599" i="2" s="1"/>
  <c r="H600" i="2" s="1"/>
  <c r="H601" i="2" s="1"/>
  <c r="H602" i="2" s="1"/>
  <c r="H603" i="2" s="1"/>
  <c r="H604" i="2" s="1"/>
  <c r="H605" i="2" s="1"/>
  <c r="H606" i="2" s="1"/>
  <c r="H607" i="2" s="1"/>
  <c r="H608" i="2" s="1"/>
  <c r="H609" i="2" s="1"/>
  <c r="H610" i="2" s="1"/>
  <c r="H611" i="2" s="1"/>
  <c r="H612" i="2" s="1"/>
  <c r="H613" i="2" s="1"/>
  <c r="H614" i="2" s="1"/>
  <c r="H615" i="2" s="1"/>
  <c r="H616" i="2" s="1"/>
  <c r="H617" i="2" s="1"/>
  <c r="H618" i="2" s="1"/>
  <c r="H619" i="2" s="1"/>
  <c r="H620" i="2" s="1"/>
  <c r="H621" i="2" s="1"/>
  <c r="H622" i="2" s="1"/>
  <c r="H623" i="2" s="1"/>
  <c r="H624" i="2" s="1"/>
  <c r="H625" i="2" s="1"/>
  <c r="H626" i="2" s="1"/>
  <c r="H627" i="2" s="1"/>
  <c r="H628" i="2" s="1"/>
  <c r="H629" i="2" s="1"/>
  <c r="H630" i="2" s="1"/>
  <c r="H631" i="2" s="1"/>
  <c r="H632" i="2" s="1"/>
  <c r="H633" i="2" s="1"/>
  <c r="H634" i="2" s="1"/>
  <c r="H635" i="2" s="1"/>
  <c r="H636" i="2" s="1"/>
  <c r="H637" i="2" s="1"/>
  <c r="H638" i="2" s="1"/>
  <c r="H639" i="2" s="1"/>
  <c r="H640" i="2" s="1"/>
  <c r="H641" i="2" s="1"/>
  <c r="H642" i="2" s="1"/>
  <c r="H643" i="2" s="1"/>
  <c r="H644" i="2" s="1"/>
  <c r="H645" i="2" s="1"/>
  <c r="H646" i="2" s="1"/>
  <c r="H647" i="2" s="1"/>
  <c r="H648" i="2" s="1"/>
  <c r="H649" i="2" s="1"/>
  <c r="H650" i="2" s="1"/>
  <c r="H651" i="2" s="1"/>
  <c r="H652" i="2" s="1"/>
  <c r="H653" i="2" s="1"/>
  <c r="H654" i="2" s="1"/>
  <c r="H655" i="2" s="1"/>
  <c r="H656" i="2" s="1"/>
  <c r="H657" i="2" s="1"/>
  <c r="H658" i="2" s="1"/>
  <c r="H659" i="2" s="1"/>
  <c r="H660" i="2" s="1"/>
  <c r="H661" i="2" s="1"/>
  <c r="H662" i="2" s="1"/>
  <c r="H663" i="2" s="1"/>
  <c r="H664" i="2" s="1"/>
  <c r="H665" i="2" s="1"/>
  <c r="H666" i="2" s="1"/>
  <c r="H667" i="2" s="1"/>
  <c r="H668" i="2" s="1"/>
  <c r="H669" i="2" s="1"/>
  <c r="H670" i="2" s="1"/>
  <c r="H671" i="2" s="1"/>
  <c r="H672" i="2" s="1"/>
  <c r="H673" i="2" s="1"/>
  <c r="H674" i="2" s="1"/>
  <c r="H675" i="2" s="1"/>
  <c r="H676" i="2" s="1"/>
  <c r="H677" i="2" s="1"/>
  <c r="H678" i="2" s="1"/>
  <c r="H679" i="2" s="1"/>
  <c r="H680" i="2" s="1"/>
  <c r="H681" i="2" s="1"/>
  <c r="H682" i="2" s="1"/>
  <c r="H683" i="2" s="1"/>
  <c r="H684" i="2" s="1"/>
  <c r="H685" i="2" s="1"/>
  <c r="H686" i="2" s="1"/>
  <c r="H687" i="2" s="1"/>
  <c r="H688" i="2" s="1"/>
  <c r="H689" i="2" s="1"/>
  <c r="H690" i="2" s="1"/>
  <c r="H691" i="2" s="1"/>
  <c r="H692" i="2" s="1"/>
  <c r="H693" i="2" s="1"/>
  <c r="H694" i="2" s="1"/>
  <c r="H695" i="2" s="1"/>
  <c r="H696" i="2" s="1"/>
  <c r="H697" i="2" s="1"/>
  <c r="H698" i="2" s="1"/>
  <c r="H699" i="2" s="1"/>
  <c r="H700" i="2" s="1"/>
  <c r="H701" i="2" s="1"/>
  <c r="H702" i="2" s="1"/>
  <c r="H703" i="2" s="1"/>
  <c r="H704" i="2" s="1"/>
  <c r="H705" i="2" s="1"/>
  <c r="H706" i="2" s="1"/>
  <c r="H707" i="2" s="1"/>
  <c r="H708" i="2" s="1"/>
  <c r="H709" i="2" s="1"/>
  <c r="H710" i="2" s="1"/>
  <c r="H711" i="2" s="1"/>
  <c r="H712" i="2" s="1"/>
  <c r="H713" i="2" s="1"/>
  <c r="L500" i="2" l="1"/>
  <c r="AA660" i="2"/>
  <c r="AA144" i="2"/>
  <c r="L436" i="2"/>
  <c r="AA232" i="2"/>
  <c r="L336" i="2"/>
  <c r="L536" i="2"/>
  <c r="AA684" i="2"/>
  <c r="L200" i="2"/>
  <c r="AA380" i="2"/>
  <c r="L204" i="2"/>
  <c r="L96" i="2"/>
  <c r="L360" i="2"/>
  <c r="L552" i="2"/>
  <c r="AA88" i="2"/>
  <c r="AA676" i="2"/>
  <c r="AA548" i="2"/>
  <c r="AA376" i="2"/>
  <c r="AA472" i="2"/>
  <c r="AA288" i="2"/>
  <c r="AA76" i="2"/>
  <c r="L80" i="2"/>
  <c r="AA184" i="2"/>
  <c r="AA456" i="2"/>
  <c r="AA352" i="2"/>
  <c r="AA300" i="2"/>
  <c r="AA712" i="2"/>
  <c r="AA596" i="2"/>
  <c r="AA392" i="2"/>
  <c r="AA216" i="2"/>
  <c r="AA112" i="2"/>
  <c r="L488" i="2"/>
  <c r="L384" i="2"/>
  <c r="L208" i="2"/>
  <c r="L688" i="2"/>
  <c r="L388" i="2"/>
  <c r="AA496" i="2"/>
  <c r="L576" i="2"/>
  <c r="AA704" i="2"/>
  <c r="AA212" i="2"/>
  <c r="AA104" i="2"/>
  <c r="AA296" i="2"/>
  <c r="L524" i="2"/>
  <c r="L372" i="2"/>
  <c r="L312" i="2"/>
  <c r="L224" i="2"/>
  <c r="L64" i="2"/>
  <c r="L340" i="2"/>
  <c r="L172" i="2"/>
  <c r="L100" i="2"/>
  <c r="AA636" i="2"/>
  <c r="AA628" i="2"/>
  <c r="AA612" i="2"/>
  <c r="AA588" i="2"/>
  <c r="AA564" i="2"/>
  <c r="AA540" i="2"/>
  <c r="AA460" i="2"/>
  <c r="AA444" i="2"/>
  <c r="AA420" i="2"/>
  <c r="AA292" i="2"/>
  <c r="AA276" i="2"/>
  <c r="AA244" i="2"/>
  <c r="AA188" i="2"/>
  <c r="AA44" i="2"/>
  <c r="AA675" i="2"/>
  <c r="AA611" i="2"/>
  <c r="AA483" i="2"/>
  <c r="L141" i="2"/>
  <c r="L421" i="2"/>
  <c r="AA217" i="2"/>
  <c r="AA193" i="2"/>
  <c r="L173" i="2"/>
  <c r="AA125" i="2"/>
  <c r="L109" i="2"/>
  <c r="AA77" i="2"/>
  <c r="AA661" i="2"/>
  <c r="AA645" i="2"/>
  <c r="AA573" i="2"/>
  <c r="AA553" i="2"/>
  <c r="L425" i="2"/>
  <c r="AA277" i="2"/>
  <c r="AA213" i="2"/>
  <c r="L505" i="2"/>
  <c r="L453" i="2"/>
  <c r="AA473" i="2"/>
  <c r="L381" i="2"/>
  <c r="L541" i="2"/>
  <c r="AA433" i="2"/>
  <c r="AA341" i="2"/>
  <c r="AA197" i="2"/>
  <c r="AA169" i="2"/>
  <c r="AA105" i="2"/>
  <c r="AA69" i="2"/>
  <c r="AA41" i="2"/>
  <c r="AA397" i="2"/>
  <c r="AA361" i="2"/>
  <c r="AA325" i="2"/>
  <c r="AA281" i="2"/>
  <c r="AA181" i="2"/>
  <c r="AA153" i="2"/>
  <c r="AA37" i="2"/>
  <c r="L685" i="2"/>
  <c r="AA669" i="2"/>
  <c r="L621" i="2"/>
  <c r="AA605" i="2"/>
  <c r="L557" i="2"/>
  <c r="AA357" i="2"/>
  <c r="AA309" i="2"/>
  <c r="AA493" i="2"/>
  <c r="AA53" i="2"/>
  <c r="AA293" i="2"/>
  <c r="AA201" i="2"/>
  <c r="AA73" i="2"/>
  <c r="AA429" i="2"/>
  <c r="AA313" i="2"/>
  <c r="AA261" i="2"/>
  <c r="AA233" i="2"/>
  <c r="AA133" i="2"/>
  <c r="AA329" i="2"/>
  <c r="AA481" i="2"/>
  <c r="AA465" i="2"/>
  <c r="AA449" i="2"/>
  <c r="AA417" i="2"/>
  <c r="AA385" i="2"/>
  <c r="AA705" i="2"/>
  <c r="AA689" i="2"/>
  <c r="AA673" i="2"/>
  <c r="AA657" i="2"/>
  <c r="AA641" i="2"/>
  <c r="AA625" i="2"/>
  <c r="AA609" i="2"/>
  <c r="AA593" i="2"/>
  <c r="AA577" i="2"/>
  <c r="AA561" i="2"/>
  <c r="AA545" i="2"/>
  <c r="AA529" i="2"/>
  <c r="AA513" i="2"/>
  <c r="L638" i="2"/>
  <c r="AA638" i="2"/>
  <c r="L590" i="2"/>
  <c r="AA590" i="2"/>
  <c r="L542" i="2"/>
  <c r="AA542" i="2"/>
  <c r="L462" i="2"/>
  <c r="AA462" i="2"/>
  <c r="L414" i="2"/>
  <c r="AA414" i="2"/>
  <c r="L366" i="2"/>
  <c r="AA366" i="2"/>
  <c r="L318" i="2"/>
  <c r="AA318" i="2"/>
  <c r="L254" i="2"/>
  <c r="AA254" i="2"/>
  <c r="L190" i="2"/>
  <c r="AA190" i="2"/>
  <c r="L142" i="2"/>
  <c r="AA142" i="2"/>
  <c r="L94" i="2"/>
  <c r="AA94" i="2"/>
  <c r="L46" i="2"/>
  <c r="AA46" i="2"/>
  <c r="L671" i="2"/>
  <c r="AA671" i="2"/>
  <c r="L595" i="2"/>
  <c r="AA595" i="2"/>
  <c r="L563" i="2"/>
  <c r="AA563" i="2"/>
  <c r="L495" i="2"/>
  <c r="AA495" i="2"/>
  <c r="L459" i="2"/>
  <c r="AA459" i="2"/>
  <c r="L443" i="2"/>
  <c r="AA443" i="2"/>
  <c r="L411" i="2"/>
  <c r="AA411" i="2"/>
  <c r="L363" i="2"/>
  <c r="AA363" i="2"/>
  <c r="L347" i="2"/>
  <c r="AA347" i="2"/>
  <c r="L283" i="2"/>
  <c r="AA283" i="2"/>
  <c r="L235" i="2"/>
  <c r="AA235" i="2"/>
  <c r="L187" i="2"/>
  <c r="AA187" i="2"/>
  <c r="L123" i="2"/>
  <c r="AA123" i="2"/>
  <c r="L75" i="2"/>
  <c r="AA75" i="2"/>
  <c r="L666" i="2"/>
  <c r="AA666" i="2"/>
  <c r="L634" i="2"/>
  <c r="AA634" i="2"/>
  <c r="L570" i="2"/>
  <c r="AA570" i="2"/>
  <c r="L506" i="2"/>
  <c r="AA506" i="2"/>
  <c r="L458" i="2"/>
  <c r="AA458" i="2"/>
  <c r="L410" i="2"/>
  <c r="AA410" i="2"/>
  <c r="L346" i="2"/>
  <c r="AA346" i="2"/>
  <c r="L694" i="2"/>
  <c r="AA694" i="2"/>
  <c r="L646" i="2"/>
  <c r="AA646" i="2"/>
  <c r="L598" i="2"/>
  <c r="AA598" i="2"/>
  <c r="L566" i="2"/>
  <c r="AA566" i="2"/>
  <c r="L518" i="2"/>
  <c r="AA518" i="2"/>
  <c r="L470" i="2"/>
  <c r="AA470" i="2"/>
  <c r="L438" i="2"/>
  <c r="AA438" i="2"/>
  <c r="L390" i="2"/>
  <c r="AA390" i="2"/>
  <c r="L342" i="2"/>
  <c r="AA342" i="2"/>
  <c r="L310" i="2"/>
  <c r="AA310" i="2"/>
  <c r="L262" i="2"/>
  <c r="AA262" i="2"/>
  <c r="L214" i="2"/>
  <c r="AA214" i="2"/>
  <c r="L182" i="2"/>
  <c r="AA182" i="2"/>
  <c r="L134" i="2"/>
  <c r="AA134" i="2"/>
  <c r="L86" i="2"/>
  <c r="AA86" i="2"/>
  <c r="L54" i="2"/>
  <c r="AA54" i="2"/>
  <c r="L703" i="2"/>
  <c r="AA703" i="2"/>
  <c r="L639" i="2"/>
  <c r="AA639" i="2"/>
  <c r="L603" i="2"/>
  <c r="AA603" i="2"/>
  <c r="L571" i="2"/>
  <c r="AA571" i="2"/>
  <c r="L519" i="2"/>
  <c r="AA519" i="2"/>
  <c r="L467" i="2"/>
  <c r="AA467" i="2"/>
  <c r="L435" i="2"/>
  <c r="AA435" i="2"/>
  <c r="L387" i="2"/>
  <c r="AA387" i="2"/>
  <c r="L339" i="2"/>
  <c r="AA339" i="2"/>
  <c r="L307" i="2"/>
  <c r="AA307" i="2"/>
  <c r="L291" i="2"/>
  <c r="AA291" i="2"/>
  <c r="L259" i="2"/>
  <c r="AA259" i="2"/>
  <c r="L243" i="2"/>
  <c r="AA243" i="2"/>
  <c r="L227" i="2"/>
  <c r="AA227" i="2"/>
  <c r="L211" i="2"/>
  <c r="AA211" i="2"/>
  <c r="L195" i="2"/>
  <c r="AA195" i="2"/>
  <c r="L179" i="2"/>
  <c r="AA179" i="2"/>
  <c r="L163" i="2"/>
  <c r="AA163" i="2"/>
  <c r="L147" i="2"/>
  <c r="AA147" i="2"/>
  <c r="L131" i="2"/>
  <c r="AA131" i="2"/>
  <c r="L115" i="2"/>
  <c r="AA115" i="2"/>
  <c r="L99" i="2"/>
  <c r="AA99" i="2"/>
  <c r="L83" i="2"/>
  <c r="AA83" i="2"/>
  <c r="L67" i="2"/>
  <c r="AA67" i="2"/>
  <c r="L51" i="2"/>
  <c r="AA51" i="2"/>
  <c r="L686" i="2"/>
  <c r="AA686" i="2"/>
  <c r="L670" i="2"/>
  <c r="AA670" i="2"/>
  <c r="L622" i="2"/>
  <c r="AA622" i="2"/>
  <c r="L574" i="2"/>
  <c r="AA574" i="2"/>
  <c r="L558" i="2"/>
  <c r="AA558" i="2"/>
  <c r="L510" i="2"/>
  <c r="AA510" i="2"/>
  <c r="L494" i="2"/>
  <c r="AA494" i="2"/>
  <c r="L446" i="2"/>
  <c r="AA446" i="2"/>
  <c r="L398" i="2"/>
  <c r="AA398" i="2"/>
  <c r="L382" i="2"/>
  <c r="AA382" i="2"/>
  <c r="L334" i="2"/>
  <c r="AA334" i="2"/>
  <c r="L286" i="2"/>
  <c r="AA286" i="2"/>
  <c r="L270" i="2"/>
  <c r="AA270" i="2"/>
  <c r="L222" i="2"/>
  <c r="AA222" i="2"/>
  <c r="L174" i="2"/>
  <c r="AA174" i="2"/>
  <c r="L158" i="2"/>
  <c r="AA158" i="2"/>
  <c r="L110" i="2"/>
  <c r="AA110" i="2"/>
  <c r="L78" i="2"/>
  <c r="AA78" i="2"/>
  <c r="L62" i="2"/>
  <c r="AA62" i="2"/>
  <c r="L695" i="2"/>
  <c r="AA695" i="2"/>
  <c r="L631" i="2"/>
  <c r="AA631" i="2"/>
  <c r="L615" i="2"/>
  <c r="AA615" i="2"/>
  <c r="L527" i="2"/>
  <c r="AA527" i="2"/>
  <c r="L315" i="2"/>
  <c r="AA315" i="2"/>
  <c r="L267" i="2"/>
  <c r="AA267" i="2"/>
  <c r="L251" i="2"/>
  <c r="AA251" i="2"/>
  <c r="L203" i="2"/>
  <c r="AA203" i="2"/>
  <c r="L155" i="2"/>
  <c r="AA155" i="2"/>
  <c r="L139" i="2"/>
  <c r="AA139" i="2"/>
  <c r="L91" i="2"/>
  <c r="AA91" i="2"/>
  <c r="L59" i="2"/>
  <c r="AA59" i="2"/>
  <c r="L698" i="2"/>
  <c r="AA698" i="2"/>
  <c r="L650" i="2"/>
  <c r="AA650" i="2"/>
  <c r="L602" i="2"/>
  <c r="AA602" i="2"/>
  <c r="L586" i="2"/>
  <c r="AA586" i="2"/>
  <c r="L538" i="2"/>
  <c r="AA538" i="2"/>
  <c r="L490" i="2"/>
  <c r="AA490" i="2"/>
  <c r="L474" i="2"/>
  <c r="AA474" i="2"/>
  <c r="L426" i="2"/>
  <c r="AA426" i="2"/>
  <c r="L378" i="2"/>
  <c r="AA378" i="2"/>
  <c r="L330" i="2"/>
  <c r="AA330" i="2"/>
  <c r="L710" i="2"/>
  <c r="AA710" i="2"/>
  <c r="L678" i="2"/>
  <c r="AA678" i="2"/>
  <c r="L662" i="2"/>
  <c r="AA662" i="2"/>
  <c r="L630" i="2"/>
  <c r="AA630" i="2"/>
  <c r="L614" i="2"/>
  <c r="AA614" i="2"/>
  <c r="L582" i="2"/>
  <c r="AA582" i="2"/>
  <c r="L550" i="2"/>
  <c r="AA550" i="2"/>
  <c r="L534" i="2"/>
  <c r="AA534" i="2"/>
  <c r="L502" i="2"/>
  <c r="AA502" i="2"/>
  <c r="L486" i="2"/>
  <c r="AA486" i="2"/>
  <c r="L454" i="2"/>
  <c r="AA454" i="2"/>
  <c r="L422" i="2"/>
  <c r="AA422" i="2"/>
  <c r="L406" i="2"/>
  <c r="AA406" i="2"/>
  <c r="L374" i="2"/>
  <c r="AA374" i="2"/>
  <c r="L358" i="2"/>
  <c r="AA358" i="2"/>
  <c r="L326" i="2"/>
  <c r="AA326" i="2"/>
  <c r="L294" i="2"/>
  <c r="AA294" i="2"/>
  <c r="L278" i="2"/>
  <c r="AA278" i="2"/>
  <c r="L246" i="2"/>
  <c r="AA246" i="2"/>
  <c r="L230" i="2"/>
  <c r="AA230" i="2"/>
  <c r="L198" i="2"/>
  <c r="AA198" i="2"/>
  <c r="L166" i="2"/>
  <c r="AA166" i="2"/>
  <c r="L150" i="2"/>
  <c r="AA150" i="2"/>
  <c r="L118" i="2"/>
  <c r="AA118" i="2"/>
  <c r="L102" i="2"/>
  <c r="AA102" i="2"/>
  <c r="L70" i="2"/>
  <c r="AA70" i="2"/>
  <c r="L38" i="2"/>
  <c r="AA38" i="2"/>
  <c r="L683" i="2"/>
  <c r="AA683" i="2"/>
  <c r="L663" i="2"/>
  <c r="AA663" i="2"/>
  <c r="L623" i="2"/>
  <c r="AA623" i="2"/>
  <c r="L587" i="2"/>
  <c r="AA587" i="2"/>
  <c r="L555" i="2"/>
  <c r="AA555" i="2"/>
  <c r="L535" i="2"/>
  <c r="AA535" i="2"/>
  <c r="L503" i="2"/>
  <c r="AA503" i="2"/>
  <c r="L487" i="2"/>
  <c r="AA487" i="2"/>
  <c r="L451" i="2"/>
  <c r="AA451" i="2"/>
  <c r="L419" i="2"/>
  <c r="AA419" i="2"/>
  <c r="L403" i="2"/>
  <c r="AA403" i="2"/>
  <c r="L371" i="2"/>
  <c r="AA371" i="2"/>
  <c r="L355" i="2"/>
  <c r="AA355" i="2"/>
  <c r="L323" i="2"/>
  <c r="AA323" i="2"/>
  <c r="L275" i="2"/>
  <c r="AA275" i="2"/>
  <c r="L706" i="2"/>
  <c r="AA706" i="2"/>
  <c r="L690" i="2"/>
  <c r="AA690" i="2"/>
  <c r="L674" i="2"/>
  <c r="AA674" i="2"/>
  <c r="L658" i="2"/>
  <c r="AA658" i="2"/>
  <c r="L642" i="2"/>
  <c r="AA642" i="2"/>
  <c r="L626" i="2"/>
  <c r="AA626" i="2"/>
  <c r="L610" i="2"/>
  <c r="AA610" i="2"/>
  <c r="L594" i="2"/>
  <c r="AA594" i="2"/>
  <c r="L578" i="2"/>
  <c r="AA578" i="2"/>
  <c r="L562" i="2"/>
  <c r="AA562" i="2"/>
  <c r="L546" i="2"/>
  <c r="AA546" i="2"/>
  <c r="L530" i="2"/>
  <c r="AA530" i="2"/>
  <c r="L514" i="2"/>
  <c r="AA514" i="2"/>
  <c r="L498" i="2"/>
  <c r="AA498" i="2"/>
  <c r="L482" i="2"/>
  <c r="AA482" i="2"/>
  <c r="L466" i="2"/>
  <c r="AA466" i="2"/>
  <c r="L450" i="2"/>
  <c r="AA450" i="2"/>
  <c r="L434" i="2"/>
  <c r="AA434" i="2"/>
  <c r="L418" i="2"/>
  <c r="AA418" i="2"/>
  <c r="L402" i="2"/>
  <c r="AA402" i="2"/>
  <c r="L386" i="2"/>
  <c r="AA386" i="2"/>
  <c r="L370" i="2"/>
  <c r="AA370" i="2"/>
  <c r="L354" i="2"/>
  <c r="AA354" i="2"/>
  <c r="L338" i="2"/>
  <c r="AA338" i="2"/>
  <c r="L322" i="2"/>
  <c r="AA322" i="2"/>
  <c r="L306" i="2"/>
  <c r="AA306" i="2"/>
  <c r="L290" i="2"/>
  <c r="AA290" i="2"/>
  <c r="L702" i="2"/>
  <c r="AA702" i="2"/>
  <c r="L654" i="2"/>
  <c r="AA654" i="2"/>
  <c r="L606" i="2"/>
  <c r="AA606" i="2"/>
  <c r="L526" i="2"/>
  <c r="AA526" i="2"/>
  <c r="L478" i="2"/>
  <c r="AA478" i="2"/>
  <c r="L430" i="2"/>
  <c r="AA430" i="2"/>
  <c r="L350" i="2"/>
  <c r="AA350" i="2"/>
  <c r="L302" i="2"/>
  <c r="AA302" i="2"/>
  <c r="L238" i="2"/>
  <c r="AA238" i="2"/>
  <c r="L206" i="2"/>
  <c r="AA206" i="2"/>
  <c r="L126" i="2"/>
  <c r="AA126" i="2"/>
  <c r="L651" i="2"/>
  <c r="AA651" i="2"/>
  <c r="L579" i="2"/>
  <c r="AA579" i="2"/>
  <c r="L543" i="2"/>
  <c r="AA543" i="2"/>
  <c r="L511" i="2"/>
  <c r="AA511" i="2"/>
  <c r="L475" i="2"/>
  <c r="AA475" i="2"/>
  <c r="L427" i="2"/>
  <c r="AA427" i="2"/>
  <c r="L395" i="2"/>
  <c r="AA395" i="2"/>
  <c r="L379" i="2"/>
  <c r="AA379" i="2"/>
  <c r="L331" i="2"/>
  <c r="AA331" i="2"/>
  <c r="L299" i="2"/>
  <c r="AA299" i="2"/>
  <c r="L219" i="2"/>
  <c r="AA219" i="2"/>
  <c r="L171" i="2"/>
  <c r="AA171" i="2"/>
  <c r="L107" i="2"/>
  <c r="AA107" i="2"/>
  <c r="L43" i="2"/>
  <c r="AA43" i="2"/>
  <c r="L682" i="2"/>
  <c r="AA682" i="2"/>
  <c r="L618" i="2"/>
  <c r="AA618" i="2"/>
  <c r="L554" i="2"/>
  <c r="AA554" i="2"/>
  <c r="L522" i="2"/>
  <c r="AA522" i="2"/>
  <c r="L442" i="2"/>
  <c r="AA442" i="2"/>
  <c r="L394" i="2"/>
  <c r="AA394" i="2"/>
  <c r="L362" i="2"/>
  <c r="AA362" i="2"/>
  <c r="L314" i="2"/>
  <c r="AA314" i="2"/>
  <c r="L298" i="2"/>
  <c r="AA298" i="2"/>
  <c r="L282" i="2"/>
  <c r="AA282" i="2"/>
  <c r="L266" i="2"/>
  <c r="AA266" i="2"/>
  <c r="L250" i="2"/>
  <c r="AA250" i="2"/>
  <c r="L234" i="2"/>
  <c r="AA234" i="2"/>
  <c r="L218" i="2"/>
  <c r="AA218" i="2"/>
  <c r="L202" i="2"/>
  <c r="AA202" i="2"/>
  <c r="L186" i="2"/>
  <c r="AA186" i="2"/>
  <c r="L170" i="2"/>
  <c r="AA170" i="2"/>
  <c r="L154" i="2"/>
  <c r="AA154" i="2"/>
  <c r="L138" i="2"/>
  <c r="AA138" i="2"/>
  <c r="L122" i="2"/>
  <c r="AA122" i="2"/>
  <c r="L106" i="2"/>
  <c r="AA106" i="2"/>
  <c r="L90" i="2"/>
  <c r="AA90" i="2"/>
  <c r="L74" i="2"/>
  <c r="AA74" i="2"/>
  <c r="L58" i="2"/>
  <c r="AA58" i="2"/>
  <c r="L42" i="2"/>
  <c r="AA42" i="2"/>
  <c r="L711" i="2"/>
  <c r="AA711" i="2"/>
  <c r="L687" i="2"/>
  <c r="AA687" i="2"/>
  <c r="L667" i="2"/>
  <c r="AA667" i="2"/>
  <c r="L647" i="2"/>
  <c r="AA647" i="2"/>
  <c r="L627" i="2"/>
  <c r="AA627" i="2"/>
  <c r="L607" i="2"/>
  <c r="AA607" i="2"/>
  <c r="L591" i="2"/>
  <c r="AA591" i="2"/>
  <c r="L575" i="2"/>
  <c r="AA575" i="2"/>
  <c r="L559" i="2"/>
  <c r="AA559" i="2"/>
  <c r="L539" i="2"/>
  <c r="AA539" i="2"/>
  <c r="L523" i="2"/>
  <c r="AA523" i="2"/>
  <c r="L507" i="2"/>
  <c r="AA507" i="2"/>
  <c r="L491" i="2"/>
  <c r="AA491" i="2"/>
  <c r="L471" i="2"/>
  <c r="AA471" i="2"/>
  <c r="L455" i="2"/>
  <c r="AA455" i="2"/>
  <c r="L439" i="2"/>
  <c r="AA439" i="2"/>
  <c r="L423" i="2"/>
  <c r="AA423" i="2"/>
  <c r="L407" i="2"/>
  <c r="AA407" i="2"/>
  <c r="L391" i="2"/>
  <c r="AA391" i="2"/>
  <c r="L375" i="2"/>
  <c r="AA375" i="2"/>
  <c r="L359" i="2"/>
  <c r="AA359" i="2"/>
  <c r="L343" i="2"/>
  <c r="AA343" i="2"/>
  <c r="L327" i="2"/>
  <c r="AA327" i="2"/>
  <c r="L311" i="2"/>
  <c r="AA311" i="2"/>
  <c r="L295" i="2"/>
  <c r="AA295" i="2"/>
  <c r="L279" i="2"/>
  <c r="AA279" i="2"/>
  <c r="L263" i="2"/>
  <c r="AA263" i="2"/>
  <c r="L247" i="2"/>
  <c r="AA247" i="2"/>
  <c r="L231" i="2"/>
  <c r="AA231" i="2"/>
  <c r="AB36" i="2"/>
  <c r="L274" i="2"/>
  <c r="AA274" i="2"/>
  <c r="L258" i="2"/>
  <c r="AA258" i="2"/>
  <c r="L242" i="2"/>
  <c r="AA242" i="2"/>
  <c r="L226" i="2"/>
  <c r="AA226" i="2"/>
  <c r="L210" i="2"/>
  <c r="AA210" i="2"/>
  <c r="L194" i="2"/>
  <c r="AA194" i="2"/>
  <c r="L178" i="2"/>
  <c r="AA178" i="2"/>
  <c r="L162" i="2"/>
  <c r="AA162" i="2"/>
  <c r="L146" i="2"/>
  <c r="AA146" i="2"/>
  <c r="L130" i="2"/>
  <c r="AA130" i="2"/>
  <c r="L114" i="2"/>
  <c r="AA114" i="2"/>
  <c r="L98" i="2"/>
  <c r="AA98" i="2"/>
  <c r="L82" i="2"/>
  <c r="AA82" i="2"/>
  <c r="L66" i="2"/>
  <c r="AA66" i="2"/>
  <c r="L50" i="2"/>
  <c r="AA50" i="2"/>
  <c r="L699" i="2"/>
  <c r="AA699" i="2"/>
  <c r="L679" i="2"/>
  <c r="AA679" i="2"/>
  <c r="L655" i="2"/>
  <c r="AA655" i="2"/>
  <c r="L635" i="2"/>
  <c r="AA635" i="2"/>
  <c r="L619" i="2"/>
  <c r="AA619" i="2"/>
  <c r="L599" i="2"/>
  <c r="AA599" i="2"/>
  <c r="L583" i="2"/>
  <c r="AA583" i="2"/>
  <c r="L567" i="2"/>
  <c r="AA567" i="2"/>
  <c r="L551" i="2"/>
  <c r="AA551" i="2"/>
  <c r="L531" i="2"/>
  <c r="AA531" i="2"/>
  <c r="L515" i="2"/>
  <c r="AA515" i="2"/>
  <c r="L499" i="2"/>
  <c r="AA499" i="2"/>
  <c r="L479" i="2"/>
  <c r="AA479" i="2"/>
  <c r="L463" i="2"/>
  <c r="AA463" i="2"/>
  <c r="L447" i="2"/>
  <c r="AA447" i="2"/>
  <c r="L431" i="2"/>
  <c r="AA431" i="2"/>
  <c r="L415" i="2"/>
  <c r="AA415" i="2"/>
  <c r="L399" i="2"/>
  <c r="AA399" i="2"/>
  <c r="L383" i="2"/>
  <c r="AA383" i="2"/>
  <c r="L367" i="2"/>
  <c r="AA367" i="2"/>
  <c r="L351" i="2"/>
  <c r="AA351" i="2"/>
  <c r="L335" i="2"/>
  <c r="AA335" i="2"/>
  <c r="L319" i="2"/>
  <c r="AA319" i="2"/>
  <c r="L303" i="2"/>
  <c r="AA303" i="2"/>
  <c r="L287" i="2"/>
  <c r="AA287" i="2"/>
  <c r="L271" i="2"/>
  <c r="AA271" i="2"/>
  <c r="L255" i="2"/>
  <c r="AA255" i="2"/>
  <c r="L239" i="2"/>
  <c r="AA239" i="2"/>
  <c r="L223" i="2"/>
  <c r="AA223" i="2"/>
  <c r="L207" i="2"/>
  <c r="AA207" i="2"/>
  <c r="L191" i="2"/>
  <c r="AA191" i="2"/>
  <c r="L175" i="2"/>
  <c r="AA175" i="2"/>
  <c r="L159" i="2"/>
  <c r="AA159" i="2"/>
  <c r="L143" i="2"/>
  <c r="AA143" i="2"/>
  <c r="L127" i="2"/>
  <c r="AA127" i="2"/>
  <c r="L111" i="2"/>
  <c r="AA111" i="2"/>
  <c r="L95" i="2"/>
  <c r="AA95" i="2"/>
  <c r="L79" i="2"/>
  <c r="AA79" i="2"/>
  <c r="L63" i="2"/>
  <c r="AA63" i="2"/>
  <c r="L47" i="2"/>
  <c r="AA47" i="2"/>
  <c r="L215" i="2"/>
  <c r="AA215" i="2"/>
  <c r="L199" i="2"/>
  <c r="AA199" i="2"/>
  <c r="L183" i="2"/>
  <c r="AA183" i="2"/>
  <c r="L167" i="2"/>
  <c r="AA167" i="2"/>
  <c r="L151" i="2"/>
  <c r="AA151" i="2"/>
  <c r="L135" i="2"/>
  <c r="AA135" i="2"/>
  <c r="L119" i="2"/>
  <c r="AA119" i="2"/>
  <c r="L103" i="2"/>
  <c r="AA103" i="2"/>
  <c r="L87" i="2"/>
  <c r="AA87" i="2"/>
  <c r="L71" i="2"/>
  <c r="AA71" i="2"/>
  <c r="L55" i="2"/>
  <c r="AA55" i="2"/>
  <c r="L39" i="2"/>
  <c r="AA39" i="2"/>
  <c r="R36" i="2"/>
  <c r="P36" i="2"/>
  <c r="Q36" i="2"/>
  <c r="N36" i="2" l="1"/>
  <c r="M36" i="2"/>
  <c r="O37" i="2" l="1"/>
  <c r="R37" i="2" s="1"/>
  <c r="Q37" i="2" l="1"/>
  <c r="S38" i="2"/>
  <c r="AB37" i="2"/>
  <c r="P37" i="2"/>
  <c r="M37" i="2" l="1"/>
  <c r="N37" i="2"/>
  <c r="O38" i="2" l="1"/>
  <c r="AB38" i="2" s="1"/>
  <c r="P38" i="2" l="1"/>
  <c r="Q38" i="2"/>
  <c r="R38" i="2"/>
  <c r="S39" i="2"/>
  <c r="N38" i="2" l="1"/>
  <c r="M38" i="2"/>
  <c r="O39" i="2" l="1"/>
  <c r="S40" i="2" s="1"/>
  <c r="R39" i="2" l="1"/>
  <c r="AB39" i="2"/>
  <c r="P39" i="2"/>
  <c r="Q39" i="2"/>
  <c r="M39" i="2" l="1"/>
  <c r="N39" i="2"/>
  <c r="O40" i="2" l="1"/>
  <c r="AB40" i="2" s="1"/>
  <c r="S41" i="2" l="1"/>
  <c r="R40" i="2"/>
  <c r="Q40" i="2"/>
  <c r="P40" i="2"/>
  <c r="N40" i="2" s="1"/>
  <c r="M40" i="2" l="1"/>
  <c r="O41" i="2" s="1"/>
  <c r="R41" i="2" s="1"/>
  <c r="P41" i="2" l="1"/>
  <c r="AB41" i="2"/>
  <c r="S42" i="2"/>
  <c r="Q41" i="2"/>
  <c r="M41" i="2" s="1"/>
  <c r="N41" i="2"/>
  <c r="O42" i="2" l="1"/>
  <c r="S43" i="2" s="1"/>
  <c r="AB42" i="2" l="1"/>
  <c r="Q42" i="2"/>
  <c r="P42" i="2"/>
  <c r="R42" i="2"/>
  <c r="N42" i="2" l="1"/>
  <c r="M42" i="2"/>
  <c r="O43" i="2" l="1"/>
  <c r="S44" i="2" s="1"/>
  <c r="AB43" i="2" l="1"/>
  <c r="R43" i="2"/>
  <c r="P43" i="2"/>
  <c r="Q43" i="2"/>
  <c r="N43" i="2" l="1"/>
  <c r="M43" i="2"/>
  <c r="O44" i="2" l="1"/>
  <c r="AB44" i="2" s="1"/>
  <c r="R44" i="2" l="1"/>
  <c r="Q44" i="2"/>
  <c r="P44" i="2"/>
  <c r="M44" i="2" s="1"/>
  <c r="S45" i="2"/>
  <c r="N44" i="2"/>
  <c r="O45" i="2" s="1"/>
  <c r="P45" i="2" s="1"/>
  <c r="AB45" i="2" l="1"/>
  <c r="Q45" i="2"/>
  <c r="M45" i="2" s="1"/>
  <c r="R45" i="2"/>
  <c r="S46" i="2"/>
  <c r="N45" i="2" l="1"/>
  <c r="O46" i="2" s="1"/>
  <c r="R46" i="2" l="1"/>
  <c r="P46" i="2"/>
  <c r="AB46" i="2"/>
  <c r="Q46" i="2"/>
  <c r="M46" i="2" s="1"/>
  <c r="S47" i="2"/>
  <c r="N46" i="2" l="1"/>
  <c r="O47" i="2" s="1"/>
  <c r="AB47" i="2" s="1"/>
  <c r="Q47" i="2" l="1"/>
  <c r="P47" i="2"/>
  <c r="S48" i="2"/>
  <c r="R47" i="2"/>
  <c r="N47" i="2"/>
  <c r="M47" i="2" l="1"/>
  <c r="O48" i="2"/>
  <c r="Q48" i="2" s="1"/>
  <c r="P48" i="2" l="1"/>
  <c r="M48" i="2" s="1"/>
  <c r="S49" i="2"/>
  <c r="R48" i="2"/>
  <c r="AB48" i="2"/>
  <c r="N48" i="2"/>
  <c r="O49" i="2" l="1"/>
  <c r="Q49" i="2" s="1"/>
  <c r="P49" i="2" l="1"/>
  <c r="N49" i="2" s="1"/>
  <c r="R49" i="2"/>
  <c r="S50" i="2"/>
  <c r="AB49" i="2"/>
  <c r="M49" i="2"/>
  <c r="O50" i="2" l="1"/>
  <c r="Q50" i="2" s="1"/>
  <c r="N50" i="2" s="1"/>
  <c r="AB50" i="2" l="1"/>
  <c r="R50" i="2"/>
  <c r="S51" i="2"/>
  <c r="M50" i="2"/>
  <c r="O51" i="2" s="1"/>
  <c r="S52" i="2" s="1"/>
  <c r="P50" i="2"/>
  <c r="AB51" i="2" l="1"/>
  <c r="R51" i="2"/>
  <c r="P51" i="2"/>
  <c r="Q51" i="2"/>
  <c r="N51" i="2" l="1"/>
  <c r="M51" i="2"/>
  <c r="O52" i="2"/>
  <c r="AB52" i="2" s="1"/>
  <c r="R52" i="2" l="1"/>
  <c r="P52" i="2"/>
  <c r="S53" i="2"/>
  <c r="Q52" i="2"/>
  <c r="M52" i="2"/>
  <c r="N52" i="2" l="1"/>
  <c r="O53" i="2"/>
  <c r="Q53" i="2" s="1"/>
  <c r="R53" i="2" l="1"/>
  <c r="S54" i="2"/>
  <c r="AB53" i="2"/>
  <c r="P53" i="2"/>
  <c r="N53" i="2" s="1"/>
  <c r="M53" i="2" l="1"/>
  <c r="O54" i="2" s="1"/>
  <c r="AB54" i="2" s="1"/>
  <c r="S55" i="2" l="1"/>
  <c r="R54" i="2"/>
  <c r="Q54" i="2"/>
  <c r="P54" i="2"/>
  <c r="M54" i="2" l="1"/>
  <c r="O55" i="2" s="1"/>
  <c r="S56" i="2" s="1"/>
  <c r="N54" i="2"/>
  <c r="AB55" i="2" l="1"/>
  <c r="P55" i="2"/>
  <c r="N55" i="2"/>
  <c r="O56" i="2" s="1"/>
  <c r="P56" i="2" s="1"/>
  <c r="M56" i="2" s="1"/>
  <c r="R55" i="2"/>
  <c r="Q55" i="2"/>
  <c r="M55" i="2" s="1"/>
  <c r="AB56" i="2" l="1"/>
  <c r="S57" i="2"/>
  <c r="Q56" i="2"/>
  <c r="N56" i="2"/>
  <c r="O57" i="2" s="1"/>
  <c r="AB57" i="2" s="1"/>
  <c r="R56" i="2"/>
  <c r="Q57" i="2" l="1"/>
  <c r="R57" i="2"/>
  <c r="S58" i="2"/>
  <c r="P57" i="2"/>
  <c r="N57" i="2" s="1"/>
  <c r="M57" i="2" l="1"/>
  <c r="O58" i="2" s="1"/>
  <c r="Q58" i="2" l="1"/>
  <c r="P58" i="2"/>
  <c r="M58" i="2" s="1"/>
  <c r="R58" i="2"/>
  <c r="AB58" i="2"/>
  <c r="S59" i="2"/>
  <c r="N58" i="2"/>
  <c r="O59" i="2" s="1"/>
  <c r="R59" i="2" s="1"/>
  <c r="P59" i="2" l="1"/>
  <c r="S60" i="2"/>
  <c r="AB59" i="2"/>
  <c r="Q59" i="2"/>
  <c r="M59" i="2" s="1"/>
  <c r="O60" i="2" s="1"/>
  <c r="AB60" i="2" l="1"/>
  <c r="R60" i="2"/>
  <c r="S61" i="2"/>
  <c r="N60" i="2"/>
  <c r="O61" i="2" s="1"/>
  <c r="P61" i="2" s="1"/>
  <c r="Q60" i="2"/>
  <c r="P60" i="2"/>
  <c r="M60" i="2" s="1"/>
  <c r="N59" i="2"/>
  <c r="R61" i="2" l="1"/>
  <c r="Q61" i="2"/>
  <c r="N61" i="2" s="1"/>
  <c r="S62" i="2"/>
  <c r="AB61" i="2"/>
  <c r="M61" i="2" l="1"/>
  <c r="O62" i="2" s="1"/>
  <c r="S63" i="2" s="1"/>
  <c r="AB62" i="2" l="1"/>
  <c r="Q62" i="2"/>
  <c r="P62" i="2"/>
  <c r="R62" i="2"/>
  <c r="M62" i="2" l="1"/>
  <c r="N62" i="2"/>
  <c r="O63" i="2" s="1"/>
  <c r="AB63" i="2" s="1"/>
  <c r="P63" i="2" l="1"/>
  <c r="Q63" i="2"/>
  <c r="R63" i="2"/>
  <c r="S64" i="2"/>
  <c r="N63" i="2"/>
  <c r="M63" i="2"/>
  <c r="O64" i="2" l="1"/>
  <c r="Q64" i="2" l="1"/>
  <c r="S65" i="2"/>
  <c r="AB64" i="2"/>
  <c r="P64" i="2"/>
  <c r="R64" i="2"/>
  <c r="M64" i="2" l="1"/>
  <c r="N64" i="2"/>
  <c r="O65" i="2" l="1"/>
  <c r="S66" i="2" s="1"/>
  <c r="R65" i="2" l="1"/>
  <c r="Q65" i="2"/>
  <c r="P65" i="2"/>
  <c r="AB65" i="2"/>
  <c r="M65" i="2" l="1"/>
  <c r="O66" i="2" s="1"/>
  <c r="AB66" i="2" s="1"/>
  <c r="N65" i="2"/>
  <c r="R66" i="2"/>
  <c r="N66" i="2"/>
  <c r="O67" i="2" s="1"/>
  <c r="S68" i="2" s="1"/>
  <c r="Q66" i="2"/>
  <c r="M66" i="2"/>
  <c r="S67" i="2"/>
  <c r="P66" i="2"/>
  <c r="AB67" i="2" l="1"/>
  <c r="M67" i="2"/>
  <c r="O68" i="2" s="1"/>
  <c r="AB68" i="2" s="1"/>
  <c r="P67" i="2"/>
  <c r="N67" i="2"/>
  <c r="R67" i="2"/>
  <c r="Q67" i="2"/>
  <c r="P68" i="2" l="1"/>
  <c r="Q68" i="2"/>
  <c r="R68" i="2"/>
  <c r="S69" i="2"/>
  <c r="M68" i="2" l="1"/>
  <c r="N68" i="2"/>
  <c r="O69" i="2" l="1"/>
  <c r="AB69" i="2" s="1"/>
  <c r="R69" i="2" l="1"/>
  <c r="P69" i="2"/>
  <c r="S70" i="2"/>
  <c r="Q69" i="2"/>
  <c r="N69" i="2" s="1"/>
  <c r="M69" i="2" l="1"/>
  <c r="O70" i="2" s="1"/>
  <c r="AB70" i="2" s="1"/>
  <c r="R70" i="2" l="1"/>
  <c r="Q70" i="2"/>
  <c r="P70" i="2"/>
  <c r="S71" i="2"/>
  <c r="M70" i="2" l="1"/>
  <c r="N70" i="2"/>
  <c r="O71" i="2" l="1"/>
  <c r="R71" i="2" s="1"/>
  <c r="P71" i="2" l="1"/>
  <c r="AB71" i="2"/>
  <c r="Q71" i="2"/>
  <c r="S72" i="2"/>
  <c r="N71" i="2" l="1"/>
  <c r="M71" i="2"/>
  <c r="O72" i="2" l="1"/>
  <c r="R72" i="2" s="1"/>
  <c r="S73" i="2" l="1"/>
  <c r="P72" i="2"/>
  <c r="Q72" i="2"/>
  <c r="AB72" i="2"/>
  <c r="M72" i="2" l="1"/>
  <c r="N72" i="2"/>
  <c r="O73" i="2" s="1"/>
  <c r="R73" i="2" s="1"/>
  <c r="S74" i="2" l="1"/>
  <c r="AB73" i="2"/>
  <c r="Q73" i="2"/>
  <c r="P73" i="2"/>
  <c r="M73" i="2" s="1"/>
  <c r="N73" i="2" l="1"/>
  <c r="O74" i="2" s="1"/>
  <c r="S75" i="2" s="1"/>
  <c r="P74" i="2" l="1"/>
  <c r="R74" i="2"/>
  <c r="AB74" i="2"/>
  <c r="Q74" i="2"/>
  <c r="M74" i="2" l="1"/>
  <c r="N74" i="2"/>
  <c r="O75" i="2" s="1"/>
  <c r="Q75" i="2" s="1"/>
  <c r="P75" i="2" l="1"/>
  <c r="N75" i="2" s="1"/>
  <c r="R75" i="2"/>
  <c r="S76" i="2"/>
  <c r="AB75" i="2"/>
  <c r="M75" i="2" l="1"/>
  <c r="O76" i="2" s="1"/>
  <c r="R76" i="2" l="1"/>
  <c r="S77" i="2"/>
  <c r="P76" i="2"/>
  <c r="AB76" i="2"/>
  <c r="Q76" i="2"/>
  <c r="M76" i="2" l="1"/>
  <c r="N76" i="2"/>
  <c r="O77" i="2" l="1"/>
  <c r="Q77" i="2" s="1"/>
  <c r="S78" i="2"/>
  <c r="R77" i="2"/>
  <c r="P77" i="2"/>
  <c r="AB77" i="2" l="1"/>
  <c r="N77" i="2"/>
  <c r="M77" i="2"/>
  <c r="O78" i="2" s="1"/>
  <c r="AB78" i="2" l="1"/>
  <c r="S79" i="2"/>
  <c r="Q78" i="2"/>
  <c r="R78" i="2"/>
  <c r="P78" i="2"/>
  <c r="N78" i="2" s="1"/>
  <c r="M78" i="2" l="1"/>
  <c r="O79" i="2" s="1"/>
  <c r="S80" i="2" l="1"/>
  <c r="AB79" i="2"/>
  <c r="Q79" i="2"/>
  <c r="P79" i="2"/>
  <c r="R79" i="2"/>
  <c r="M79" i="2" l="1"/>
  <c r="N79" i="2"/>
  <c r="O80" i="2" l="1"/>
  <c r="AB80" i="2" s="1"/>
  <c r="S81" i="2" l="1"/>
  <c r="R80" i="2"/>
  <c r="P80" i="2"/>
  <c r="Q80" i="2"/>
  <c r="N80" i="2" s="1"/>
  <c r="M80" i="2"/>
  <c r="O81" i="2" l="1"/>
  <c r="Q81" i="2" s="1"/>
  <c r="R81" i="2"/>
  <c r="S82" i="2"/>
  <c r="AB81" i="2" l="1"/>
  <c r="P81" i="2"/>
  <c r="N81" i="2" l="1"/>
  <c r="M81" i="2"/>
  <c r="O82" i="2" s="1"/>
  <c r="Q82" i="2" s="1"/>
  <c r="P82" i="2"/>
  <c r="M82" i="2" s="1"/>
  <c r="AB82" i="2"/>
  <c r="N82" i="2"/>
  <c r="S83" i="2" l="1"/>
  <c r="R82" i="2"/>
  <c r="O83" i="2"/>
  <c r="AB83" i="2" s="1"/>
  <c r="Q83" i="2" l="1"/>
  <c r="R83" i="2"/>
  <c r="P83" i="2"/>
  <c r="M83" i="2" s="1"/>
  <c r="S84" i="2"/>
  <c r="N83" i="2"/>
  <c r="O84" i="2" l="1"/>
  <c r="AB84" i="2" s="1"/>
  <c r="P84" i="2" l="1"/>
  <c r="Q84" i="2"/>
  <c r="S85" i="2"/>
  <c r="M84" i="2"/>
  <c r="N84" i="2"/>
  <c r="O85" i="2" s="1"/>
  <c r="P85" i="2" s="1"/>
  <c r="R84" i="2"/>
  <c r="S86" i="2"/>
  <c r="AB85" i="2"/>
  <c r="R85" i="2"/>
  <c r="Q85" i="2"/>
  <c r="M85" i="2" s="1"/>
  <c r="O86" i="2" s="1"/>
  <c r="N85" i="2" l="1"/>
  <c r="S87" i="2"/>
  <c r="P86" i="2"/>
  <c r="AB86" i="2"/>
  <c r="R86" i="2"/>
  <c r="M86" i="2"/>
  <c r="O87" i="2" s="1"/>
  <c r="S88" i="2" s="1"/>
  <c r="N86" i="2"/>
  <c r="Q86" i="2"/>
  <c r="O88" i="2" l="1"/>
  <c r="P87" i="2"/>
  <c r="R87" i="2"/>
  <c r="M87" i="2"/>
  <c r="AB87" i="2"/>
  <c r="Q87" i="2"/>
  <c r="N87" i="2" s="1"/>
  <c r="S89" i="2"/>
  <c r="AB88" i="2"/>
  <c r="R88" i="2"/>
  <c r="Q88" i="2"/>
  <c r="P88" i="2"/>
  <c r="M88" i="2" l="1"/>
  <c r="O89" i="2" s="1"/>
  <c r="N88" i="2"/>
  <c r="S90" i="2" l="1"/>
  <c r="AB89" i="2"/>
  <c r="Q89" i="2"/>
  <c r="R89" i="2"/>
  <c r="P89" i="2"/>
  <c r="N89" i="2" l="1"/>
  <c r="M89" i="2"/>
  <c r="O90" i="2" s="1"/>
  <c r="P90" i="2" l="1"/>
  <c r="S91" i="2"/>
  <c r="AB90" i="2"/>
  <c r="Q90" i="2"/>
  <c r="R90" i="2"/>
  <c r="N90" i="2" l="1"/>
  <c r="M90" i="2"/>
  <c r="O91" i="2" l="1"/>
  <c r="AB91" i="2" s="1"/>
  <c r="Q91" i="2" l="1"/>
  <c r="R91" i="2"/>
  <c r="P91" i="2"/>
  <c r="S92" i="2"/>
  <c r="N91" i="2" l="1"/>
  <c r="M91" i="2"/>
  <c r="O92" i="2" s="1"/>
  <c r="AB92" i="2" s="1"/>
  <c r="P92" i="2" l="1"/>
  <c r="N92" i="2" s="1"/>
  <c r="R92" i="2"/>
  <c r="Q92" i="2"/>
  <c r="S93" i="2"/>
  <c r="M92" i="2"/>
  <c r="O93" i="2" s="1"/>
  <c r="P93" i="2" l="1"/>
  <c r="S94" i="2"/>
  <c r="AB93" i="2"/>
  <c r="R93" i="2"/>
  <c r="Q93" i="2"/>
  <c r="M93" i="2" s="1"/>
  <c r="N93" i="2" l="1"/>
  <c r="O94" i="2" s="1"/>
  <c r="S95" i="2" l="1"/>
  <c r="AB94" i="2"/>
  <c r="Q94" i="2"/>
  <c r="P94" i="2"/>
  <c r="M94" i="2" s="1"/>
  <c r="R94" i="2"/>
  <c r="N94" i="2" l="1"/>
  <c r="O95" i="2"/>
  <c r="P95" i="2" l="1"/>
  <c r="S96" i="2"/>
  <c r="AB95" i="2"/>
  <c r="R95" i="2"/>
  <c r="Q95" i="2"/>
  <c r="N95" i="2" s="1"/>
  <c r="M95" i="2"/>
  <c r="O96" i="2" s="1"/>
  <c r="S97" i="2" l="1"/>
  <c r="AB96" i="2"/>
  <c r="P96" i="2"/>
  <c r="Q96" i="2"/>
  <c r="R96" i="2"/>
  <c r="M96" i="2" l="1"/>
  <c r="N96" i="2"/>
  <c r="O97" i="2" l="1"/>
  <c r="P97" i="2" s="1"/>
  <c r="R97" i="2" l="1"/>
  <c r="AB97" i="2"/>
  <c r="Q97" i="2"/>
  <c r="N97" i="2" s="1"/>
  <c r="S98" i="2"/>
  <c r="M97" i="2" l="1"/>
  <c r="O98" i="2" s="1"/>
  <c r="Q98" i="2" s="1"/>
  <c r="R98" i="2" l="1"/>
  <c r="P98" i="2"/>
  <c r="N98" i="2" s="1"/>
  <c r="S99" i="2"/>
  <c r="AB98" i="2"/>
  <c r="M98" i="2"/>
  <c r="O99" i="2" s="1"/>
  <c r="P99" i="2" l="1"/>
  <c r="S100" i="2"/>
  <c r="AB99" i="2"/>
  <c r="R99" i="2"/>
  <c r="Q99" i="2"/>
  <c r="N99" i="2" s="1"/>
  <c r="M99" i="2" l="1"/>
  <c r="O100" i="2" s="1"/>
  <c r="Q100" i="2" l="1"/>
  <c r="S101" i="2"/>
  <c r="AB100" i="2"/>
  <c r="R100" i="2"/>
  <c r="P100" i="2"/>
  <c r="N100" i="2" s="1"/>
  <c r="M100" i="2"/>
  <c r="O101" i="2" s="1"/>
  <c r="S102" i="2" l="1"/>
  <c r="AB101" i="2"/>
  <c r="P101" i="2"/>
  <c r="Q101" i="2"/>
  <c r="R101" i="2"/>
  <c r="N101" i="2" l="1"/>
  <c r="M101" i="2"/>
  <c r="O102" i="2" s="1"/>
  <c r="S103" i="2" l="1"/>
  <c r="AB102" i="2"/>
  <c r="Q102" i="2"/>
  <c r="R102" i="2"/>
  <c r="P102" i="2"/>
  <c r="M102" i="2" l="1"/>
  <c r="N102" i="2"/>
  <c r="O103" i="2" l="1"/>
  <c r="S104" i="2" s="1"/>
  <c r="R103" i="2" l="1"/>
  <c r="AB103" i="2"/>
  <c r="Q103" i="2"/>
  <c r="P103" i="2"/>
  <c r="M103" i="2" l="1"/>
  <c r="N103" i="2"/>
  <c r="O104" i="2" l="1"/>
  <c r="S105" i="2" s="1"/>
  <c r="AB104" i="2" l="1"/>
  <c r="Q104" i="2"/>
  <c r="P104" i="2"/>
  <c r="R104" i="2"/>
  <c r="N104" i="2" l="1"/>
  <c r="M104" i="2"/>
  <c r="O105" i="2"/>
  <c r="Q105" i="2" s="1"/>
  <c r="R105" i="2" l="1"/>
  <c r="P105" i="2"/>
  <c r="N105" i="2" s="1"/>
  <c r="S106" i="2"/>
  <c r="AB105" i="2"/>
  <c r="M105" i="2"/>
  <c r="O106" i="2" l="1"/>
  <c r="P106" i="2" s="1"/>
  <c r="R106" i="2" l="1"/>
  <c r="Q106" i="2"/>
  <c r="S107" i="2"/>
  <c r="AB106" i="2"/>
  <c r="N106" i="2"/>
  <c r="M106" i="2"/>
  <c r="O107" i="2" l="1"/>
  <c r="P107" i="2" s="1"/>
  <c r="R107" i="2" l="1"/>
  <c r="S108" i="2"/>
  <c r="Q107" i="2"/>
  <c r="N107" i="2" s="1"/>
  <c r="AB107" i="2"/>
  <c r="M107" i="2" l="1"/>
  <c r="O108" i="2" s="1"/>
  <c r="Q108" i="2" s="1"/>
  <c r="P108" i="2" l="1"/>
  <c r="M108" i="2" s="1"/>
  <c r="S109" i="2"/>
  <c r="R108" i="2"/>
  <c r="AB108" i="2"/>
  <c r="N108" i="2"/>
  <c r="O109" i="2" s="1"/>
  <c r="S110" i="2" l="1"/>
  <c r="AB109" i="2"/>
  <c r="Q109" i="2"/>
  <c r="P109" i="2"/>
  <c r="R109" i="2"/>
  <c r="M109" i="2" l="1"/>
  <c r="N109" i="2"/>
  <c r="O110" i="2" l="1"/>
  <c r="R110" i="2" l="1"/>
  <c r="S111" i="2"/>
  <c r="AB110" i="2"/>
  <c r="Q110" i="2"/>
  <c r="P110" i="2"/>
  <c r="M110" i="2" s="1"/>
  <c r="N110" i="2" l="1"/>
  <c r="O111" i="2" s="1"/>
  <c r="S112" i="2" l="1"/>
  <c r="AB111" i="2"/>
  <c r="P111" i="2"/>
  <c r="M111" i="2" s="1"/>
  <c r="Q111" i="2"/>
  <c r="R111" i="2"/>
  <c r="N111" i="2" l="1"/>
  <c r="O112" i="2"/>
  <c r="Q112" i="2" l="1"/>
  <c r="S113" i="2"/>
  <c r="AB112" i="2"/>
  <c r="R112" i="2"/>
  <c r="P112" i="2"/>
  <c r="M112" i="2" s="1"/>
  <c r="N112" i="2" l="1"/>
  <c r="O113" i="2" s="1"/>
  <c r="S114" i="2" l="1"/>
  <c r="AB113" i="2"/>
  <c r="P113" i="2"/>
  <c r="R113" i="2"/>
  <c r="Q113" i="2"/>
  <c r="M113" i="2" l="1"/>
  <c r="O114" i="2" s="1"/>
  <c r="N113" i="2"/>
  <c r="S115" i="2" l="1"/>
  <c r="AB114" i="2"/>
  <c r="R114" i="2"/>
  <c r="Q114" i="2"/>
  <c r="P114" i="2"/>
  <c r="N114" i="2" s="1"/>
  <c r="M114" i="2" l="1"/>
  <c r="O115" i="2" s="1"/>
  <c r="S116" i="2" l="1"/>
  <c r="AB115" i="2"/>
  <c r="P115" i="2"/>
  <c r="R115" i="2"/>
  <c r="Q115" i="2"/>
  <c r="N115" i="2" l="1"/>
  <c r="M115" i="2"/>
  <c r="O116" i="2" l="1"/>
  <c r="Q116" i="2" l="1"/>
  <c r="S117" i="2"/>
  <c r="AB116" i="2"/>
  <c r="P116" i="2"/>
  <c r="R116" i="2"/>
  <c r="M116" i="2" l="1"/>
  <c r="N116" i="2"/>
  <c r="O117" i="2" s="1"/>
  <c r="P117" i="2" l="1"/>
  <c r="S118" i="2"/>
  <c r="AB117" i="2"/>
  <c r="R117" i="2"/>
  <c r="Q117" i="2"/>
  <c r="N117" i="2" s="1"/>
  <c r="M117" i="2" l="1"/>
  <c r="O118" i="2" s="1"/>
  <c r="P118" i="2" l="1"/>
  <c r="S119" i="2"/>
  <c r="AB118" i="2"/>
  <c r="R118" i="2"/>
  <c r="Q118" i="2"/>
  <c r="N118" i="2" l="1"/>
  <c r="M118" i="2"/>
  <c r="O119" i="2" l="1"/>
  <c r="AB119" i="2" s="1"/>
  <c r="P119" i="2" l="1"/>
  <c r="R119" i="2"/>
  <c r="Q119" i="2"/>
  <c r="S120" i="2"/>
  <c r="M119" i="2"/>
  <c r="N119" i="2" l="1"/>
  <c r="O120" i="2" s="1"/>
  <c r="AB120" i="2" s="1"/>
  <c r="P120" i="2" l="1"/>
  <c r="Q120" i="2"/>
  <c r="R120" i="2"/>
  <c r="S121" i="2"/>
  <c r="M120" i="2"/>
  <c r="N120" i="2" l="1"/>
  <c r="O121" i="2" s="1"/>
  <c r="P121" i="2" l="1"/>
  <c r="S122" i="2"/>
  <c r="AB121" i="2"/>
  <c r="R121" i="2"/>
  <c r="Q121" i="2"/>
  <c r="N121" i="2" s="1"/>
  <c r="M121" i="2" l="1"/>
  <c r="O122" i="2" s="1"/>
  <c r="P122" i="2" s="1"/>
  <c r="Q122" i="2" l="1"/>
  <c r="N122" i="2" s="1"/>
  <c r="R122" i="2"/>
  <c r="S123" i="2"/>
  <c r="AB122" i="2"/>
  <c r="M122" i="2" l="1"/>
  <c r="O123" i="2" s="1"/>
  <c r="Q123" i="2" l="1"/>
  <c r="S124" i="2"/>
  <c r="AB123" i="2"/>
  <c r="P123" i="2"/>
  <c r="R123" i="2"/>
  <c r="N123" i="2" l="1"/>
  <c r="M123" i="2"/>
  <c r="O124" i="2" l="1"/>
  <c r="P124" i="2" s="1"/>
  <c r="Q124" i="2"/>
  <c r="M124" i="2" s="1"/>
  <c r="S125" i="2"/>
  <c r="AB124" i="2"/>
  <c r="R124" i="2" l="1"/>
  <c r="N124" i="2"/>
  <c r="O125" i="2" s="1"/>
  <c r="R125" i="2" s="1"/>
  <c r="P125" i="2" l="1"/>
  <c r="Q125" i="2"/>
  <c r="S126" i="2"/>
  <c r="AB125" i="2"/>
  <c r="M125" i="2" l="1"/>
  <c r="N125" i="2"/>
  <c r="O126" i="2" l="1"/>
  <c r="Q126" i="2" s="1"/>
  <c r="AB126" i="2" l="1"/>
  <c r="R126" i="2"/>
  <c r="P126" i="2"/>
  <c r="N126" i="2" s="1"/>
  <c r="S127" i="2"/>
  <c r="M126" i="2"/>
  <c r="O127" i="2" s="1"/>
  <c r="AB127" i="2" s="1"/>
  <c r="Q127" i="2" l="1"/>
  <c r="P127" i="2"/>
  <c r="S128" i="2"/>
  <c r="R127" i="2"/>
  <c r="M127" i="2" l="1"/>
  <c r="N127" i="2"/>
  <c r="O128" i="2" l="1"/>
  <c r="Q128" i="2" s="1"/>
  <c r="P128" i="2" l="1"/>
  <c r="M128" i="2" s="1"/>
  <c r="AB128" i="2"/>
  <c r="S129" i="2"/>
  <c r="R128" i="2"/>
  <c r="N128" i="2" l="1"/>
  <c r="O129" i="2" s="1"/>
  <c r="P129" i="2" s="1"/>
  <c r="Q129" i="2" l="1"/>
  <c r="M129" i="2" s="1"/>
  <c r="O130" i="2" s="1"/>
  <c r="AB130" i="2" s="1"/>
  <c r="AB129" i="2"/>
  <c r="S130" i="2"/>
  <c r="R129" i="2"/>
  <c r="M130" i="2" l="1"/>
  <c r="O131" i="2" s="1"/>
  <c r="Q131" i="2" s="1"/>
  <c r="N131" i="2" s="1"/>
  <c r="P130" i="2"/>
  <c r="N129" i="2"/>
  <c r="R130" i="2"/>
  <c r="Q130" i="2"/>
  <c r="S131" i="2"/>
  <c r="N130" i="2"/>
  <c r="AB131" i="2" l="1"/>
  <c r="M131" i="2"/>
  <c r="O132" i="2" s="1"/>
  <c r="P132" i="2" s="1"/>
  <c r="S132" i="2"/>
  <c r="P131" i="2"/>
  <c r="R131" i="2"/>
  <c r="Q132" i="2" l="1"/>
  <c r="M132" i="2" s="1"/>
  <c r="R132" i="2"/>
  <c r="S133" i="2"/>
  <c r="AB132" i="2"/>
  <c r="N132" i="2" l="1"/>
  <c r="O133" i="2" s="1"/>
  <c r="AB133" i="2" s="1"/>
  <c r="S134" i="2" l="1"/>
  <c r="P133" i="2"/>
  <c r="Q133" i="2"/>
  <c r="R133" i="2"/>
  <c r="M133" i="2" l="1"/>
  <c r="N133" i="2"/>
  <c r="O134" i="2" l="1"/>
  <c r="AB134" i="2" s="1"/>
  <c r="S135" i="2" l="1"/>
  <c r="Q134" i="2"/>
  <c r="P134" i="2"/>
  <c r="R134" i="2"/>
  <c r="M134" i="2" l="1"/>
  <c r="N134" i="2"/>
  <c r="O135" i="2" s="1"/>
  <c r="AB135" i="2" s="1"/>
  <c r="S136" i="2" l="1"/>
  <c r="P135" i="2"/>
  <c r="Q135" i="2"/>
  <c r="R135" i="2"/>
  <c r="M135" i="2" l="1"/>
  <c r="N135" i="2"/>
  <c r="O136" i="2" s="1"/>
  <c r="AB136" i="2" s="1"/>
  <c r="R136" i="2" l="1"/>
  <c r="P136" i="2"/>
  <c r="S137" i="2"/>
  <c r="Q136" i="2"/>
  <c r="N136" i="2" l="1"/>
  <c r="M136" i="2"/>
  <c r="O137" i="2" l="1"/>
  <c r="S138" i="2" s="1"/>
  <c r="Q137" i="2"/>
  <c r="AB137" i="2" l="1"/>
  <c r="R137" i="2"/>
  <c r="P137" i="2"/>
  <c r="M137" i="2" s="1"/>
  <c r="O138" i="2" s="1"/>
  <c r="Q138" i="2" s="1"/>
  <c r="N137" i="2" l="1"/>
  <c r="N138" i="2"/>
  <c r="O139" i="2"/>
  <c r="P139" i="2" s="1"/>
  <c r="S139" i="2"/>
  <c r="R138" i="2"/>
  <c r="P138" i="2"/>
  <c r="M138" i="2" s="1"/>
  <c r="AB138" i="2"/>
  <c r="Q139" i="2"/>
  <c r="M139" i="2" s="1"/>
  <c r="AB139" i="2" l="1"/>
  <c r="S140" i="2"/>
  <c r="R139" i="2"/>
  <c r="N139" i="2"/>
  <c r="O140" i="2" s="1"/>
  <c r="AB140" i="2" s="1"/>
  <c r="S141" i="2" l="1"/>
  <c r="P140" i="2"/>
  <c r="R140" i="2"/>
  <c r="Q140" i="2"/>
  <c r="M140" i="2" l="1"/>
  <c r="N140" i="2"/>
  <c r="O141" i="2" l="1"/>
  <c r="S142" i="2" s="1"/>
  <c r="AB141" i="2" l="1"/>
  <c r="P141" i="2"/>
  <c r="R141" i="2"/>
  <c r="Q141" i="2"/>
  <c r="M141" i="2" l="1"/>
  <c r="N141" i="2"/>
  <c r="O142" i="2" s="1"/>
  <c r="R142" i="2" s="1"/>
  <c r="S143" i="2" l="1"/>
  <c r="P142" i="2"/>
  <c r="AB142" i="2"/>
  <c r="Q142" i="2"/>
  <c r="M142" i="2" s="1"/>
  <c r="N142" i="2" l="1"/>
  <c r="O143" i="2"/>
  <c r="S144" i="2" s="1"/>
  <c r="R143" i="2" l="1"/>
  <c r="AB143" i="2"/>
  <c r="Q143" i="2"/>
  <c r="P143" i="2"/>
  <c r="N143" i="2" l="1"/>
  <c r="M143" i="2"/>
  <c r="O144" i="2" s="1"/>
  <c r="S145" i="2" l="1"/>
  <c r="P144" i="2"/>
  <c r="Q144" i="2"/>
  <c r="R144" i="2"/>
  <c r="AB144" i="2"/>
  <c r="N144" i="2" l="1"/>
  <c r="M144" i="2"/>
  <c r="O145" i="2" l="1"/>
  <c r="AB145" i="2" s="1"/>
  <c r="P145" i="2" l="1"/>
  <c r="R145" i="2"/>
  <c r="Q145" i="2"/>
  <c r="S146" i="2"/>
  <c r="N145" i="2"/>
  <c r="M145" i="2" l="1"/>
  <c r="O146" i="2" s="1"/>
  <c r="AB146" i="2" s="1"/>
  <c r="R146" i="2" l="1"/>
  <c r="S147" i="2"/>
  <c r="Q146" i="2"/>
  <c r="P146" i="2"/>
  <c r="N146" i="2"/>
  <c r="M146" i="2"/>
  <c r="O147" i="2" l="1"/>
  <c r="P147" i="2" s="1"/>
  <c r="AB147" i="2" l="1"/>
  <c r="R147" i="2"/>
  <c r="S148" i="2"/>
  <c r="Q147" i="2"/>
  <c r="M147" i="2" s="1"/>
  <c r="N147" i="2" l="1"/>
  <c r="O148" i="2" s="1"/>
  <c r="R148" i="2" s="1"/>
  <c r="AB148" i="2" l="1"/>
  <c r="S149" i="2"/>
  <c r="Q148" i="2"/>
  <c r="P148" i="2"/>
  <c r="M148" i="2" l="1"/>
  <c r="N148" i="2"/>
  <c r="O149" i="2" s="1"/>
  <c r="Q149" i="2" s="1"/>
  <c r="P149" i="2" l="1"/>
  <c r="N149" i="2" s="1"/>
  <c r="AB149" i="2"/>
  <c r="S150" i="2"/>
  <c r="R149" i="2"/>
  <c r="M149" i="2" l="1"/>
  <c r="O150" i="2" s="1"/>
  <c r="AB150" i="2" l="1"/>
  <c r="S151" i="2"/>
  <c r="R150" i="2"/>
  <c r="Q150" i="2"/>
  <c r="P150" i="2"/>
  <c r="M150" i="2" l="1"/>
  <c r="O151" i="2" s="1"/>
  <c r="Q151" i="2" s="1"/>
  <c r="AB151" i="2"/>
  <c r="O152" i="2"/>
  <c r="AB152" i="2" s="1"/>
  <c r="S152" i="2"/>
  <c r="P151" i="2"/>
  <c r="M151" i="2" s="1"/>
  <c r="R151" i="2"/>
  <c r="N150" i="2"/>
  <c r="N151" i="2"/>
  <c r="Q152" i="2" l="1"/>
  <c r="P152" i="2"/>
  <c r="N152" i="2" s="1"/>
  <c r="R152" i="2"/>
  <c r="S153" i="2"/>
  <c r="M152" i="2"/>
  <c r="O153" i="2" s="1"/>
  <c r="S154" i="2" s="1"/>
  <c r="P153" i="2" l="1"/>
  <c r="Q153" i="2"/>
  <c r="M153" i="2" s="1"/>
  <c r="R153" i="2"/>
  <c r="AB153" i="2"/>
  <c r="N153" i="2" l="1"/>
  <c r="O154" i="2" s="1"/>
  <c r="AB154" i="2" s="1"/>
  <c r="R154" i="2" l="1"/>
  <c r="S155" i="2"/>
  <c r="P154" i="2"/>
  <c r="Q154" i="2"/>
  <c r="M154" i="2" l="1"/>
  <c r="N154" i="2"/>
  <c r="O155" i="2" s="1"/>
  <c r="S156" i="2" s="1"/>
  <c r="AB155" i="2" l="1"/>
  <c r="P155" i="2"/>
  <c r="Q155" i="2"/>
  <c r="R155" i="2"/>
  <c r="M155" i="2"/>
  <c r="N155" i="2" l="1"/>
  <c r="O156" i="2"/>
  <c r="AB156" i="2" s="1"/>
  <c r="Q156" i="2" l="1"/>
  <c r="R156" i="2"/>
  <c r="P156" i="2"/>
  <c r="S157" i="2"/>
  <c r="N156" i="2" l="1"/>
  <c r="M156" i="2"/>
  <c r="O157" i="2" l="1"/>
  <c r="AB157" i="2" s="1"/>
  <c r="S158" i="2" l="1"/>
  <c r="R157" i="2"/>
  <c r="P157" i="2"/>
  <c r="Q157" i="2"/>
  <c r="M157" i="2" l="1"/>
  <c r="N157" i="2"/>
  <c r="O158" i="2" s="1"/>
  <c r="AB158" i="2" s="1"/>
  <c r="S159" i="2" l="1"/>
  <c r="R158" i="2"/>
  <c r="Q158" i="2"/>
  <c r="P158" i="2"/>
  <c r="M158" i="2" s="1"/>
  <c r="O159" i="2" s="1"/>
  <c r="AB159" i="2" s="1"/>
  <c r="N158" i="2" l="1"/>
  <c r="Q159" i="2"/>
  <c r="P159" i="2"/>
  <c r="R159" i="2"/>
  <c r="M159" i="2"/>
  <c r="S160" i="2"/>
  <c r="N159" i="2"/>
  <c r="O160" i="2" s="1"/>
  <c r="AB160" i="2" s="1"/>
  <c r="P160" i="2" l="1"/>
  <c r="N160" i="2" s="1"/>
  <c r="Q160" i="2"/>
  <c r="R160" i="2"/>
  <c r="S161" i="2"/>
  <c r="M160" i="2"/>
  <c r="O161" i="2" s="1"/>
  <c r="Q161" i="2" l="1"/>
  <c r="S162" i="2"/>
  <c r="AB161" i="2"/>
  <c r="R161" i="2"/>
  <c r="P161" i="2"/>
  <c r="M161" i="2" s="1"/>
  <c r="N161" i="2"/>
  <c r="O162" i="2" l="1"/>
  <c r="P162" i="2" l="1"/>
  <c r="S163" i="2"/>
  <c r="AB162" i="2"/>
  <c r="Q162" i="2"/>
  <c r="R162" i="2"/>
  <c r="N162" i="2" l="1"/>
  <c r="M162" i="2"/>
  <c r="O163" i="2" l="1"/>
  <c r="AB163" i="2" s="1"/>
  <c r="Q163" i="2" l="1"/>
  <c r="P163" i="2"/>
  <c r="R163" i="2"/>
  <c r="S164" i="2"/>
  <c r="N163" i="2" l="1"/>
  <c r="M163" i="2"/>
  <c r="O164" i="2" l="1"/>
  <c r="R164" i="2" s="1"/>
  <c r="S165" i="2" l="1"/>
  <c r="AB164" i="2"/>
  <c r="Q164" i="2"/>
  <c r="P164" i="2"/>
  <c r="M164" i="2" s="1"/>
  <c r="N164" i="2" l="1"/>
  <c r="O165" i="2" s="1"/>
  <c r="AB165" i="2" s="1"/>
  <c r="R165" i="2" l="1"/>
  <c r="P165" i="2"/>
  <c r="Q165" i="2"/>
  <c r="S166" i="2"/>
  <c r="M165" i="2"/>
  <c r="O166" i="2" s="1"/>
  <c r="Q166" i="2" s="1"/>
  <c r="N165" i="2" l="1"/>
  <c r="M166" i="2"/>
  <c r="O167" i="2" s="1"/>
  <c r="Q167" i="2" s="1"/>
  <c r="N166" i="2"/>
  <c r="P166" i="2"/>
  <c r="R166" i="2"/>
  <c r="S167" i="2"/>
  <c r="AB166" i="2"/>
  <c r="P167" i="2" l="1"/>
  <c r="M167" i="2"/>
  <c r="R167" i="2"/>
  <c r="S168" i="2"/>
  <c r="AB167" i="2"/>
  <c r="N167" i="2"/>
  <c r="O168" i="2" s="1"/>
  <c r="S169" i="2" l="1"/>
  <c r="AB168" i="2"/>
  <c r="Q168" i="2"/>
  <c r="R168" i="2"/>
  <c r="P168" i="2"/>
  <c r="M168" i="2" l="1"/>
  <c r="N168" i="2"/>
  <c r="O169" i="2" l="1"/>
  <c r="R169" i="2" s="1"/>
  <c r="Q169" i="2" l="1"/>
  <c r="S170" i="2"/>
  <c r="AB169" i="2"/>
  <c r="P169" i="2"/>
  <c r="N169" i="2" l="1"/>
  <c r="M169" i="2"/>
  <c r="O170" i="2" l="1"/>
  <c r="S171" i="2" s="1"/>
  <c r="AB170" i="2" l="1"/>
  <c r="R170" i="2"/>
  <c r="P170" i="2"/>
  <c r="Q170" i="2"/>
  <c r="M170" i="2" l="1"/>
  <c r="N170" i="2"/>
  <c r="O171" i="2" l="1"/>
  <c r="P171" i="2" s="1"/>
  <c r="R171" i="2" l="1"/>
  <c r="Q171" i="2"/>
  <c r="M171" i="2" s="1"/>
  <c r="S172" i="2"/>
  <c r="AB171" i="2"/>
  <c r="N171" i="2" l="1"/>
  <c r="O172" i="2" s="1"/>
  <c r="AB172" i="2" s="1"/>
  <c r="P172" i="2" l="1"/>
  <c r="N172" i="2" s="1"/>
  <c r="R172" i="2"/>
  <c r="S173" i="2"/>
  <c r="Q172" i="2"/>
  <c r="M172" i="2"/>
  <c r="O173" i="2" s="1"/>
  <c r="AB173" i="2" l="1"/>
  <c r="M173" i="2"/>
  <c r="O174" i="2" s="1"/>
  <c r="R174" i="2" s="1"/>
  <c r="R173" i="2"/>
  <c r="S174" i="2"/>
  <c r="Q173" i="2"/>
  <c r="P173" i="2"/>
  <c r="N173" i="2" s="1"/>
  <c r="AB174" i="2" l="1"/>
  <c r="N174" i="2"/>
  <c r="O175" i="2" s="1"/>
  <c r="S175" i="2"/>
  <c r="Q174" i="2"/>
  <c r="P174" i="2"/>
  <c r="M174" i="2" s="1"/>
  <c r="S176" i="2" l="1"/>
  <c r="Q175" i="2"/>
  <c r="AB175" i="2"/>
  <c r="P175" i="2"/>
  <c r="M175" i="2" s="1"/>
  <c r="O176" i="2" s="1"/>
  <c r="R175" i="2"/>
  <c r="S177" i="2" l="1"/>
  <c r="Q176" i="2"/>
  <c r="R176" i="2"/>
  <c r="AB176" i="2"/>
  <c r="P176" i="2"/>
  <c r="N175" i="2"/>
  <c r="M176" i="2"/>
  <c r="N176" i="2"/>
  <c r="O177" i="2" l="1"/>
  <c r="P177" i="2" l="1"/>
  <c r="S178" i="2"/>
  <c r="AB177" i="2"/>
  <c r="Q177" i="2"/>
  <c r="R177" i="2"/>
  <c r="M177" i="2"/>
  <c r="N177" i="2"/>
  <c r="O178" i="2" s="1"/>
  <c r="S179" i="2" l="1"/>
  <c r="AB178" i="2"/>
  <c r="Q178" i="2"/>
  <c r="R178" i="2"/>
  <c r="P178" i="2"/>
  <c r="N178" i="2" l="1"/>
  <c r="M178" i="2"/>
  <c r="O179" i="2" l="1"/>
  <c r="AB179" i="2" s="1"/>
  <c r="R179" i="2" l="1"/>
  <c r="Q179" i="2"/>
  <c r="P179" i="2"/>
  <c r="S180" i="2"/>
  <c r="N179" i="2"/>
  <c r="M179" i="2" l="1"/>
  <c r="O180" i="2" s="1"/>
  <c r="AB180" i="2" s="1"/>
  <c r="Q180" i="2" l="1"/>
  <c r="P180" i="2"/>
  <c r="R180" i="2"/>
  <c r="S181" i="2"/>
  <c r="M180" i="2" l="1"/>
  <c r="O181" i="2" s="1"/>
  <c r="N180" i="2"/>
  <c r="P181" i="2" l="1"/>
  <c r="S182" i="2"/>
  <c r="AB181" i="2"/>
  <c r="Q181" i="2"/>
  <c r="M181" i="2" s="1"/>
  <c r="R181" i="2"/>
  <c r="N181" i="2"/>
  <c r="O182" i="2" s="1"/>
  <c r="S183" i="2" l="1"/>
  <c r="AB182" i="2"/>
  <c r="Q182" i="2"/>
  <c r="P182" i="2"/>
  <c r="R182" i="2"/>
  <c r="N182" i="2" l="1"/>
  <c r="M182" i="2"/>
  <c r="O183" i="2" l="1"/>
  <c r="R183" i="2" l="1"/>
  <c r="S184" i="2"/>
  <c r="AB183" i="2"/>
  <c r="P183" i="2"/>
  <c r="Q183" i="2"/>
  <c r="N183" i="2" l="1"/>
  <c r="M183" i="2"/>
  <c r="O184" i="2" l="1"/>
  <c r="S185" i="2" s="1"/>
  <c r="AB184" i="2" l="1"/>
  <c r="R184" i="2"/>
  <c r="P184" i="2"/>
  <c r="Q184" i="2"/>
  <c r="M184" i="2" l="1"/>
  <c r="N184" i="2"/>
  <c r="O185" i="2" l="1"/>
  <c r="AB185" i="2" s="1"/>
  <c r="S186" i="2" l="1"/>
  <c r="Q185" i="2"/>
  <c r="P185" i="2"/>
  <c r="M185" i="2"/>
  <c r="O186" i="2" s="1"/>
  <c r="R186" i="2" s="1"/>
  <c r="R185" i="2"/>
  <c r="N185" i="2"/>
  <c r="AB186" i="2"/>
  <c r="S187" i="2" l="1"/>
  <c r="Q186" i="2"/>
  <c r="P186" i="2"/>
  <c r="N186" i="2" l="1"/>
  <c r="M186" i="2"/>
  <c r="O187" i="2" s="1"/>
  <c r="P187" i="2" s="1"/>
  <c r="AB187" i="2" l="1"/>
  <c r="R187" i="2"/>
  <c r="Q187" i="2"/>
  <c r="N187" i="2" s="1"/>
  <c r="S188" i="2"/>
  <c r="M187" i="2" l="1"/>
  <c r="O188" i="2" s="1"/>
  <c r="Q188" i="2" s="1"/>
  <c r="P188" i="2" l="1"/>
  <c r="AB188" i="2"/>
  <c r="S189" i="2"/>
  <c r="R188" i="2"/>
  <c r="M188" i="2"/>
  <c r="N188" i="2"/>
  <c r="O189" i="2" l="1"/>
  <c r="S190" i="2" s="1"/>
  <c r="Q189" i="2" l="1"/>
  <c r="AB189" i="2"/>
  <c r="P189" i="2"/>
  <c r="N189" i="2" s="1"/>
  <c r="R189" i="2"/>
  <c r="M189" i="2"/>
  <c r="O190" i="2" l="1"/>
  <c r="Q190" i="2" l="1"/>
  <c r="S191" i="2"/>
  <c r="AB190" i="2"/>
  <c r="P190" i="2"/>
  <c r="R190" i="2"/>
  <c r="N190" i="2" l="1"/>
  <c r="M190" i="2"/>
  <c r="O191" i="2" s="1"/>
  <c r="P191" i="2" s="1"/>
  <c r="N191" i="2" s="1"/>
  <c r="M191" i="2" l="1"/>
  <c r="O192" i="2" s="1"/>
  <c r="Q192" i="2" s="1"/>
  <c r="R191" i="2"/>
  <c r="Q191" i="2"/>
  <c r="S192" i="2"/>
  <c r="AB191" i="2"/>
  <c r="R192" i="2" l="1"/>
  <c r="P192" i="2"/>
  <c r="N192" i="2" s="1"/>
  <c r="S193" i="2"/>
  <c r="AB192" i="2"/>
  <c r="M192" i="2"/>
  <c r="O193" i="2" s="1"/>
  <c r="R193" i="2" l="1"/>
  <c r="S194" i="2"/>
  <c r="AB193" i="2"/>
  <c r="P193" i="2"/>
  <c r="Q193" i="2"/>
  <c r="N193" i="2" s="1"/>
  <c r="M193" i="2" l="1"/>
  <c r="O194" i="2" s="1"/>
  <c r="S195" i="2" l="1"/>
  <c r="AB194" i="2"/>
  <c r="Q194" i="2"/>
  <c r="P194" i="2"/>
  <c r="R194" i="2"/>
  <c r="M194" i="2" l="1"/>
  <c r="N194" i="2"/>
  <c r="O195" i="2" l="1"/>
  <c r="Q195" i="2" l="1"/>
  <c r="S196" i="2"/>
  <c r="AB195" i="2"/>
  <c r="R195" i="2"/>
  <c r="P195" i="2"/>
  <c r="N195" i="2" s="1"/>
  <c r="M195" i="2" l="1"/>
  <c r="O196" i="2" s="1"/>
  <c r="P196" i="2" l="1"/>
  <c r="S197" i="2"/>
  <c r="AB196" i="2"/>
  <c r="R196" i="2"/>
  <c r="Q196" i="2"/>
  <c r="N196" i="2" s="1"/>
  <c r="M196" i="2" l="1"/>
  <c r="O197" i="2" s="1"/>
  <c r="P197" i="2" l="1"/>
  <c r="S198" i="2"/>
  <c r="AB197" i="2"/>
  <c r="Q197" i="2"/>
  <c r="R197" i="2"/>
  <c r="N197" i="2" l="1"/>
  <c r="M197" i="2"/>
  <c r="O198" i="2" l="1"/>
  <c r="AB198" i="2" s="1"/>
  <c r="Q198" i="2" l="1"/>
  <c r="P198" i="2"/>
  <c r="R198" i="2"/>
  <c r="S199" i="2"/>
  <c r="N198" i="2" l="1"/>
  <c r="M198" i="2"/>
  <c r="O199" i="2" l="1"/>
  <c r="S200" i="2" s="1"/>
  <c r="R199" i="2"/>
  <c r="P199" i="2"/>
  <c r="Q199" i="2"/>
  <c r="AB199" i="2" l="1"/>
  <c r="N199" i="2"/>
  <c r="M199" i="2"/>
  <c r="O200" i="2" l="1"/>
  <c r="AB200" i="2" s="1"/>
  <c r="Q200" i="2" l="1"/>
  <c r="R200" i="2"/>
  <c r="P200" i="2"/>
  <c r="M200" i="2" s="1"/>
  <c r="S201" i="2"/>
  <c r="N200" i="2"/>
  <c r="O201" i="2" l="1"/>
  <c r="AB201" i="2" s="1"/>
  <c r="Q201" i="2"/>
  <c r="P201" i="2"/>
  <c r="R201" i="2"/>
  <c r="S202" i="2" l="1"/>
  <c r="N201" i="2"/>
  <c r="M201" i="2"/>
  <c r="O202" i="2" l="1"/>
  <c r="R202" i="2" s="1"/>
  <c r="Q202" i="2" l="1"/>
  <c r="P202" i="2"/>
  <c r="AB202" i="2"/>
  <c r="S203" i="2"/>
  <c r="M202" i="2"/>
  <c r="O203" i="2" s="1"/>
  <c r="AB203" i="2" s="1"/>
  <c r="N202" i="2" l="1"/>
  <c r="S204" i="2"/>
  <c r="M203" i="2"/>
  <c r="Q203" i="2"/>
  <c r="P203" i="2"/>
  <c r="N203" i="2" s="1"/>
  <c r="O204" i="2"/>
  <c r="AB204" i="2" s="1"/>
  <c r="R203" i="2"/>
  <c r="P204" i="2" l="1"/>
  <c r="M204" i="2" s="1"/>
  <c r="S205" i="2"/>
  <c r="Q204" i="2"/>
  <c r="N204" i="2"/>
  <c r="O205" i="2" s="1"/>
  <c r="S206" i="2" s="1"/>
  <c r="R204" i="2"/>
  <c r="AB205" i="2" l="1"/>
  <c r="R205" i="2"/>
  <c r="Q205" i="2"/>
  <c r="P205" i="2"/>
  <c r="M205" i="2" l="1"/>
  <c r="N205" i="2"/>
  <c r="O206" i="2" l="1"/>
  <c r="AB206" i="2" s="1"/>
  <c r="P206" i="2" l="1"/>
  <c r="Q206" i="2"/>
  <c r="S207" i="2"/>
  <c r="R206" i="2"/>
  <c r="N206" i="2" l="1"/>
  <c r="M206" i="2"/>
  <c r="O207" i="2" s="1"/>
  <c r="AB207" i="2" s="1"/>
  <c r="P207" i="2" l="1"/>
  <c r="Q207" i="2"/>
  <c r="S208" i="2"/>
  <c r="R207" i="2"/>
  <c r="M207" i="2" l="1"/>
  <c r="N207" i="2"/>
  <c r="O208" i="2" l="1"/>
  <c r="AB208" i="2" s="1"/>
  <c r="Q208" i="2" l="1"/>
  <c r="P208" i="2"/>
  <c r="R208" i="2"/>
  <c r="S209" i="2"/>
  <c r="M208" i="2"/>
  <c r="N208" i="2"/>
  <c r="O209" i="2" l="1"/>
  <c r="S210" i="2" s="1"/>
  <c r="R209" i="2"/>
  <c r="P209" i="2"/>
  <c r="AB209" i="2" l="1"/>
  <c r="Q209" i="2"/>
  <c r="N209" i="2" s="1"/>
  <c r="M209" i="2"/>
  <c r="O210" i="2" s="1"/>
  <c r="S211" i="2" l="1"/>
  <c r="R210" i="2"/>
  <c r="Q210" i="2"/>
  <c r="AB210" i="2"/>
  <c r="P210" i="2"/>
  <c r="N210" i="2" s="1"/>
  <c r="M210" i="2"/>
  <c r="O211" i="2" s="1"/>
  <c r="N211" i="2" s="1"/>
  <c r="O212" i="2" s="1"/>
  <c r="AB211" i="2" l="1"/>
  <c r="S212" i="2"/>
  <c r="P211" i="2"/>
  <c r="M211" i="2" s="1"/>
  <c r="Q211" i="2"/>
  <c r="R211" i="2"/>
  <c r="S213" i="2"/>
  <c r="AB212" i="2"/>
  <c r="R212" i="2"/>
  <c r="Q212" i="2"/>
  <c r="N212" i="2" s="1"/>
  <c r="P212" i="2" l="1"/>
  <c r="M212" i="2"/>
  <c r="O213" i="2" s="1"/>
  <c r="S214" i="2" l="1"/>
  <c r="AB213" i="2"/>
  <c r="R213" i="2"/>
  <c r="P213" i="2"/>
  <c r="Q213" i="2"/>
  <c r="N213" i="2" l="1"/>
  <c r="M213" i="2"/>
  <c r="O214" i="2" s="1"/>
  <c r="S215" i="2" l="1"/>
  <c r="AB214" i="2"/>
  <c r="Q214" i="2"/>
  <c r="R214" i="2"/>
  <c r="P214" i="2"/>
  <c r="M214" i="2" l="1"/>
  <c r="N214" i="2"/>
  <c r="O215" i="2" l="1"/>
  <c r="R215" i="2" l="1"/>
  <c r="S216" i="2"/>
  <c r="AB215" i="2"/>
  <c r="P215" i="2"/>
  <c r="Q215" i="2"/>
  <c r="M215" i="2" l="1"/>
  <c r="N215" i="2"/>
  <c r="O216" i="2" l="1"/>
  <c r="P216" i="2" s="1"/>
  <c r="S217" i="2" l="1"/>
  <c r="R216" i="2"/>
  <c r="Q216" i="2"/>
  <c r="AB216" i="2"/>
  <c r="M216" i="2"/>
  <c r="O217" i="2" s="1"/>
  <c r="AB217" i="2" s="1"/>
  <c r="N216" i="2"/>
  <c r="R217" i="2" l="1"/>
  <c r="Q217" i="2"/>
  <c r="S218" i="2"/>
  <c r="P217" i="2"/>
  <c r="N217" i="2"/>
  <c r="M217" i="2"/>
  <c r="O218" i="2" s="1"/>
  <c r="S219" i="2" l="1"/>
  <c r="AB218" i="2"/>
  <c r="R218" i="2"/>
  <c r="Q218" i="2"/>
  <c r="P218" i="2"/>
  <c r="M218" i="2" s="1"/>
  <c r="N218" i="2" l="1"/>
  <c r="O219" i="2" s="1"/>
  <c r="S220" i="2" l="1"/>
  <c r="AB219" i="2"/>
  <c r="Q219" i="2"/>
  <c r="P219" i="2"/>
  <c r="R219" i="2"/>
  <c r="M219" i="2" l="1"/>
  <c r="N219" i="2"/>
  <c r="O220" i="2" l="1"/>
  <c r="R220" i="2" l="1"/>
  <c r="S221" i="2"/>
  <c r="AB220" i="2"/>
  <c r="Q220" i="2"/>
  <c r="P220" i="2"/>
  <c r="N220" i="2"/>
  <c r="M220" i="2"/>
  <c r="O221" i="2" s="1"/>
  <c r="S222" i="2" l="1"/>
  <c r="AB221" i="2"/>
  <c r="P221" i="2"/>
  <c r="Q221" i="2"/>
  <c r="R221" i="2"/>
  <c r="N221" i="2" l="1"/>
  <c r="M221" i="2"/>
  <c r="O222" i="2" l="1"/>
  <c r="R222" i="2" l="1"/>
  <c r="S223" i="2"/>
  <c r="AB222" i="2"/>
  <c r="P222" i="2"/>
  <c r="Q222" i="2"/>
  <c r="N222" i="2" l="1"/>
  <c r="M222" i="2"/>
  <c r="O223" i="2" l="1"/>
  <c r="AB223" i="2" s="1"/>
  <c r="R223" i="2" l="1"/>
  <c r="P223" i="2"/>
  <c r="Q223" i="2"/>
  <c r="S224" i="2"/>
  <c r="N223" i="2" l="1"/>
  <c r="M223" i="2"/>
  <c r="O224" i="2" l="1"/>
  <c r="S225" i="2" s="1"/>
  <c r="Q224" i="2" l="1"/>
  <c r="AB224" i="2"/>
  <c r="R224" i="2"/>
  <c r="P224" i="2"/>
  <c r="N224" i="2" l="1"/>
  <c r="M224" i="2"/>
  <c r="O225" i="2" l="1"/>
  <c r="AB225" i="2" s="1"/>
  <c r="P225" i="2" l="1"/>
  <c r="Q225" i="2"/>
  <c r="S226" i="2"/>
  <c r="R225" i="2"/>
  <c r="N225" i="2"/>
  <c r="M225" i="2"/>
  <c r="O226" i="2" l="1"/>
  <c r="S227" i="2" s="1"/>
  <c r="R226" i="2"/>
  <c r="Q226" i="2"/>
  <c r="P226" i="2"/>
  <c r="AB226" i="2"/>
  <c r="M226" i="2" l="1"/>
  <c r="N226" i="2"/>
  <c r="O227" i="2"/>
  <c r="AB227" i="2" s="1"/>
  <c r="R227" i="2" l="1"/>
  <c r="Q227" i="2"/>
  <c r="S228" i="2"/>
  <c r="P227" i="2"/>
  <c r="M227" i="2"/>
  <c r="N227" i="2" l="1"/>
  <c r="O228" i="2"/>
  <c r="AB228" i="2" s="1"/>
  <c r="P228" i="2" l="1"/>
  <c r="R228" i="2"/>
  <c r="Q228" i="2"/>
  <c r="S229" i="2"/>
  <c r="N228" i="2"/>
  <c r="M228" i="2" l="1"/>
  <c r="O229" i="2" s="1"/>
  <c r="R229" i="2" s="1"/>
  <c r="AB229" i="2" l="1"/>
  <c r="Q229" i="2"/>
  <c r="P229" i="2"/>
  <c r="M229" i="2" s="1"/>
  <c r="S230" i="2"/>
  <c r="N229" i="2" l="1"/>
  <c r="O230" i="2"/>
  <c r="AB230" i="2" s="1"/>
  <c r="Q230" i="2" l="1"/>
  <c r="P230" i="2"/>
  <c r="R230" i="2"/>
  <c r="S231" i="2"/>
  <c r="N230" i="2" l="1"/>
  <c r="M230" i="2"/>
  <c r="O231" i="2" l="1"/>
  <c r="AB231" i="2" s="1"/>
  <c r="R231" i="2" l="1"/>
  <c r="Q231" i="2"/>
  <c r="P231" i="2"/>
  <c r="N231" i="2" s="1"/>
  <c r="S232" i="2"/>
  <c r="M231" i="2" l="1"/>
  <c r="O232" i="2" s="1"/>
  <c r="AB232" i="2" s="1"/>
  <c r="Q232" i="2" l="1"/>
  <c r="R232" i="2"/>
  <c r="S233" i="2"/>
  <c r="P232" i="2"/>
  <c r="M232" i="2" l="1"/>
  <c r="N232" i="2"/>
  <c r="O233" i="2" l="1"/>
  <c r="AB233" i="2" s="1"/>
  <c r="P233" i="2" l="1"/>
  <c r="Q233" i="2"/>
  <c r="S234" i="2"/>
  <c r="R233" i="2"/>
  <c r="M233" i="2"/>
  <c r="N233" i="2"/>
  <c r="O234" i="2" l="1"/>
  <c r="AB234" i="2" s="1"/>
  <c r="Q234" i="2" l="1"/>
  <c r="S235" i="2"/>
  <c r="P234" i="2"/>
  <c r="R234" i="2"/>
  <c r="N234" i="2"/>
  <c r="M234" i="2" l="1"/>
  <c r="O235" i="2" s="1"/>
  <c r="AB235" i="2" s="1"/>
  <c r="S236" i="2" l="1"/>
  <c r="R235" i="2"/>
  <c r="Q235" i="2"/>
  <c r="P235" i="2"/>
  <c r="M235" i="2" s="1"/>
  <c r="N235" i="2" l="1"/>
  <c r="O236" i="2"/>
  <c r="R236" i="2" s="1"/>
  <c r="Q236" i="2" l="1"/>
  <c r="S237" i="2"/>
  <c r="AB236" i="2"/>
  <c r="P236" i="2"/>
  <c r="M236" i="2" s="1"/>
  <c r="N236" i="2" l="1"/>
  <c r="O237" i="2" s="1"/>
  <c r="AB237" i="2" l="1"/>
  <c r="R237" i="2"/>
  <c r="S238" i="2"/>
  <c r="Q237" i="2"/>
  <c r="P237" i="2"/>
  <c r="N237" i="2" l="1"/>
  <c r="M237" i="2"/>
  <c r="O238" i="2" l="1"/>
  <c r="R238" i="2" l="1"/>
  <c r="S239" i="2"/>
  <c r="P238" i="2"/>
  <c r="Q238" i="2"/>
  <c r="AB238" i="2"/>
  <c r="N238" i="2" l="1"/>
  <c r="M238" i="2"/>
  <c r="O239" i="2" s="1"/>
  <c r="AB239" i="2" s="1"/>
  <c r="Q239" i="2" l="1"/>
  <c r="S240" i="2"/>
  <c r="P239" i="2"/>
  <c r="M239" i="2" s="1"/>
  <c r="R239" i="2"/>
  <c r="N239" i="2" l="1"/>
  <c r="O240" i="2"/>
  <c r="AB240" i="2" l="1"/>
  <c r="R240" i="2"/>
  <c r="Q240" i="2"/>
  <c r="S241" i="2"/>
  <c r="P240" i="2"/>
  <c r="M240" i="2" s="1"/>
  <c r="N240" i="2" l="1"/>
  <c r="O241" i="2" s="1"/>
  <c r="AB241" i="2" l="1"/>
  <c r="Q241" i="2"/>
  <c r="P241" i="2"/>
  <c r="S242" i="2"/>
  <c r="R241" i="2"/>
  <c r="M241" i="2" l="1"/>
  <c r="N241" i="2"/>
  <c r="O242" i="2" l="1"/>
  <c r="AB242" i="2" s="1"/>
  <c r="R242" i="2" l="1"/>
  <c r="P242" i="2"/>
  <c r="Q242" i="2"/>
  <c r="S243" i="2"/>
  <c r="N242" i="2"/>
  <c r="M242" i="2"/>
  <c r="O243" i="2" l="1"/>
  <c r="S244" i="2" l="1"/>
  <c r="AB243" i="2"/>
  <c r="Q243" i="2"/>
  <c r="P243" i="2"/>
  <c r="M243" i="2" s="1"/>
  <c r="R243" i="2"/>
  <c r="N243" i="2" l="1"/>
  <c r="O244" i="2" s="1"/>
  <c r="P244" i="2" l="1"/>
  <c r="S245" i="2"/>
  <c r="AB244" i="2"/>
  <c r="R244" i="2"/>
  <c r="Q244" i="2"/>
  <c r="N244" i="2" s="1"/>
  <c r="M244" i="2" l="1"/>
  <c r="O245" i="2" s="1"/>
  <c r="S246" i="2" l="1"/>
  <c r="AB245" i="2"/>
  <c r="R245" i="2"/>
  <c r="P245" i="2"/>
  <c r="Q245" i="2"/>
  <c r="M245" i="2" l="1"/>
  <c r="N245" i="2"/>
  <c r="O246" i="2" s="1"/>
  <c r="R246" i="2" l="1"/>
  <c r="S247" i="2"/>
  <c r="AB246" i="2"/>
  <c r="Q246" i="2"/>
  <c r="P246" i="2"/>
  <c r="M246" i="2" l="1"/>
  <c r="N246" i="2"/>
  <c r="O247" i="2" s="1"/>
  <c r="S248" i="2" l="1"/>
  <c r="P247" i="2"/>
  <c r="Q247" i="2"/>
  <c r="R247" i="2"/>
  <c r="AB247" i="2"/>
  <c r="N247" i="2"/>
  <c r="M247" i="2"/>
  <c r="O248" i="2"/>
  <c r="P248" i="2" l="1"/>
  <c r="AB248" i="2"/>
  <c r="S249" i="2"/>
  <c r="R248" i="2"/>
  <c r="Q248" i="2"/>
  <c r="N248" i="2"/>
  <c r="M248" i="2" l="1"/>
  <c r="O249" i="2" s="1"/>
  <c r="AB249" i="2" l="1"/>
  <c r="S250" i="2"/>
  <c r="R249" i="2"/>
  <c r="Q249" i="2"/>
  <c r="P249" i="2"/>
  <c r="N249" i="2" s="1"/>
  <c r="M249" i="2" l="1"/>
  <c r="O250" i="2" s="1"/>
  <c r="P250" i="2" s="1"/>
  <c r="AB250" i="2"/>
  <c r="S251" i="2"/>
  <c r="R250" i="2"/>
  <c r="Q250" i="2"/>
  <c r="M250" i="2" l="1"/>
  <c r="N250" i="2"/>
  <c r="O251" i="2" s="1"/>
  <c r="P251" i="2" s="1"/>
  <c r="R251" i="2" l="1"/>
  <c r="Q251" i="2"/>
  <c r="N251" i="2" s="1"/>
  <c r="S252" i="2"/>
  <c r="AB251" i="2"/>
  <c r="M251" i="2" l="1"/>
  <c r="O252" i="2" s="1"/>
  <c r="R252" i="2" l="1"/>
  <c r="P252" i="2"/>
  <c r="S253" i="2"/>
  <c r="AB252" i="2"/>
  <c r="Q252" i="2"/>
  <c r="N252" i="2" s="1"/>
  <c r="M252" i="2"/>
  <c r="O253" i="2" s="1"/>
  <c r="S254" i="2" s="1"/>
  <c r="R253" i="2" l="1"/>
  <c r="P253" i="2"/>
  <c r="Q253" i="2"/>
  <c r="N253" i="2" s="1"/>
  <c r="AB253" i="2"/>
  <c r="M253" i="2"/>
  <c r="O254" i="2" s="1"/>
  <c r="AB254" i="2" s="1"/>
  <c r="S255" i="2" l="1"/>
  <c r="Q254" i="2"/>
  <c r="P254" i="2"/>
  <c r="R254" i="2"/>
  <c r="M254" i="2" l="1"/>
  <c r="N254" i="2"/>
  <c r="O255" i="2" s="1"/>
  <c r="AB255" i="2" s="1"/>
  <c r="Q255" i="2" l="1"/>
  <c r="P255" i="2"/>
  <c r="R255" i="2"/>
  <c r="S256" i="2"/>
  <c r="M255" i="2" l="1"/>
  <c r="N255" i="2"/>
  <c r="O256" i="2" l="1"/>
  <c r="AB256" i="2" s="1"/>
  <c r="Q256" i="2" l="1"/>
  <c r="R256" i="2"/>
  <c r="P256" i="2"/>
  <c r="S257" i="2"/>
  <c r="M256" i="2" l="1"/>
  <c r="N256" i="2"/>
  <c r="O257" i="2" l="1"/>
  <c r="Q257" i="2" s="1"/>
  <c r="R257" i="2" l="1"/>
  <c r="S258" i="2"/>
  <c r="P257" i="2"/>
  <c r="AB257" i="2"/>
  <c r="N257" i="2" l="1"/>
  <c r="M257" i="2"/>
  <c r="O258" i="2" s="1"/>
  <c r="S259" i="2" l="1"/>
  <c r="M258" i="2"/>
  <c r="Q258" i="2"/>
  <c r="P258" i="2"/>
  <c r="AB258" i="2"/>
  <c r="N258" i="2"/>
  <c r="O259" i="2" s="1"/>
  <c r="R258" i="2"/>
  <c r="N259" i="2" l="1"/>
  <c r="O260" i="2" s="1"/>
  <c r="Q260" i="2" s="1"/>
  <c r="S260" i="2"/>
  <c r="R260" i="2"/>
  <c r="P259" i="2"/>
  <c r="AB259" i="2"/>
  <c r="Q259" i="2"/>
  <c r="M259" i="2" s="1"/>
  <c r="R259" i="2"/>
  <c r="P260" i="2" l="1"/>
  <c r="AB260" i="2"/>
  <c r="S261" i="2"/>
  <c r="M260" i="2"/>
  <c r="N260" i="2"/>
  <c r="O261" i="2" l="1"/>
  <c r="AB261" i="2" s="1"/>
  <c r="R261" i="2" l="1"/>
  <c r="P261" i="2"/>
  <c r="S262" i="2"/>
  <c r="Q261" i="2"/>
  <c r="N261" i="2" l="1"/>
  <c r="M261" i="2"/>
  <c r="O262" i="2" s="1"/>
  <c r="AB262" i="2" s="1"/>
  <c r="S263" i="2" l="1"/>
  <c r="P262" i="2"/>
  <c r="Q262" i="2"/>
  <c r="R262" i="2"/>
  <c r="N262" i="2"/>
  <c r="M262" i="2" l="1"/>
  <c r="O263" i="2" s="1"/>
  <c r="AB263" i="2" l="1"/>
  <c r="P263" i="2"/>
  <c r="Q263" i="2"/>
  <c r="S264" i="2"/>
  <c r="R263" i="2"/>
  <c r="M263" i="2"/>
  <c r="N263" i="2"/>
  <c r="O264" i="2" l="1"/>
  <c r="S265" i="2" s="1"/>
  <c r="Q264" i="2"/>
  <c r="R264" i="2"/>
  <c r="P264" i="2"/>
  <c r="M264" i="2" s="1"/>
  <c r="O265" i="2" s="1"/>
  <c r="AB265" i="2" s="1"/>
  <c r="AB264" i="2" l="1"/>
  <c r="N264" i="2"/>
  <c r="R265" i="2"/>
  <c r="Q265" i="2"/>
  <c r="N265" i="2"/>
  <c r="S266" i="2"/>
  <c r="P265" i="2"/>
  <c r="M265" i="2"/>
  <c r="O266" i="2" s="1"/>
  <c r="AB266" i="2" s="1"/>
  <c r="P266" i="2" l="1"/>
  <c r="Q266" i="2"/>
  <c r="R266" i="2"/>
  <c r="S267" i="2"/>
  <c r="M266" i="2" l="1"/>
  <c r="O267" i="2" s="1"/>
  <c r="N266" i="2"/>
  <c r="R267" i="2" l="1"/>
  <c r="S268" i="2"/>
  <c r="AB267" i="2"/>
  <c r="P267" i="2"/>
  <c r="N267" i="2" s="1"/>
  <c r="Q267" i="2"/>
  <c r="M267" i="2"/>
  <c r="O268" i="2" s="1"/>
  <c r="S269" i="2" l="1"/>
  <c r="AB268" i="2"/>
  <c r="P268" i="2"/>
  <c r="Q268" i="2"/>
  <c r="R268" i="2"/>
  <c r="M268" i="2" l="1"/>
  <c r="N268" i="2"/>
  <c r="O269" i="2" l="1"/>
  <c r="S270" i="2" l="1"/>
  <c r="AB269" i="2"/>
  <c r="Q269" i="2"/>
  <c r="P269" i="2"/>
  <c r="M269" i="2" s="1"/>
  <c r="R269" i="2"/>
  <c r="N269" i="2" l="1"/>
  <c r="O270" i="2" s="1"/>
  <c r="S271" i="2" l="1"/>
  <c r="AB270" i="2"/>
  <c r="Q270" i="2"/>
  <c r="R270" i="2"/>
  <c r="P270" i="2"/>
  <c r="M270" i="2" l="1"/>
  <c r="N270" i="2"/>
  <c r="O271" i="2" s="1"/>
  <c r="S272" i="2" l="1"/>
  <c r="AB271" i="2"/>
  <c r="P271" i="2"/>
  <c r="Q271" i="2"/>
  <c r="R271" i="2"/>
  <c r="M271" i="2" l="1"/>
  <c r="N271" i="2"/>
  <c r="O272" i="2" l="1"/>
  <c r="S273" i="2" l="1"/>
  <c r="AB272" i="2"/>
  <c r="R272" i="2"/>
  <c r="P272" i="2"/>
  <c r="Q272" i="2"/>
  <c r="M272" i="2" l="1"/>
  <c r="N272" i="2"/>
  <c r="O273" i="2" l="1"/>
  <c r="P273" i="2" l="1"/>
  <c r="S274" i="2"/>
  <c r="AB273" i="2"/>
  <c r="Q273" i="2"/>
  <c r="R273" i="2"/>
  <c r="N273" i="2" l="1"/>
  <c r="M273" i="2"/>
  <c r="O274" i="2" l="1"/>
  <c r="AB274" i="2" s="1"/>
  <c r="P274" i="2" l="1"/>
  <c r="Q274" i="2"/>
  <c r="R274" i="2"/>
  <c r="S275" i="2"/>
  <c r="N274" i="2" l="1"/>
  <c r="M274" i="2"/>
  <c r="O275" i="2" l="1"/>
  <c r="R275" i="2" s="1"/>
  <c r="AB275" i="2" l="1"/>
  <c r="S276" i="2"/>
  <c r="Q275" i="2"/>
  <c r="P275" i="2"/>
  <c r="M275" i="2" l="1"/>
  <c r="N275" i="2"/>
  <c r="O276" i="2" s="1"/>
  <c r="Q276" i="2" l="1"/>
  <c r="AB276" i="2"/>
  <c r="R276" i="2"/>
  <c r="P276" i="2"/>
  <c r="M276" i="2" s="1"/>
  <c r="S277" i="2"/>
  <c r="N276" i="2"/>
  <c r="O277" i="2"/>
  <c r="P277" i="2" s="1"/>
  <c r="N277" i="2" s="1"/>
  <c r="M277" i="2" l="1"/>
  <c r="O278" i="2" s="1"/>
  <c r="Q277" i="2"/>
  <c r="S278" i="2"/>
  <c r="R277" i="2"/>
  <c r="AB277" i="2"/>
  <c r="S279" i="2"/>
  <c r="AB278" i="2"/>
  <c r="R278" i="2"/>
  <c r="P278" i="2"/>
  <c r="Q278" i="2"/>
  <c r="M278" i="2" l="1"/>
  <c r="N278" i="2"/>
  <c r="O279" i="2" l="1"/>
  <c r="R279" i="2" l="1"/>
  <c r="S280" i="2"/>
  <c r="AB279" i="2"/>
  <c r="Q279" i="2"/>
  <c r="P279" i="2"/>
  <c r="M279" i="2" l="1"/>
  <c r="N279" i="2"/>
  <c r="O280" i="2" l="1"/>
  <c r="P280" i="2" s="1"/>
  <c r="Q280" i="2" l="1"/>
  <c r="AB280" i="2"/>
  <c r="S281" i="2"/>
  <c r="R280" i="2"/>
  <c r="N280" i="2"/>
  <c r="M280" i="2"/>
  <c r="O281" i="2" l="1"/>
  <c r="AB281" i="2" s="1"/>
  <c r="R281" i="2" l="1"/>
  <c r="P281" i="2"/>
  <c r="S282" i="2"/>
  <c r="Q281" i="2"/>
  <c r="M281" i="2" l="1"/>
  <c r="N281" i="2"/>
  <c r="O282" i="2" s="1"/>
  <c r="AB282" i="2" s="1"/>
  <c r="P282" i="2" l="1"/>
  <c r="Q282" i="2"/>
  <c r="S283" i="2"/>
  <c r="R282" i="2"/>
  <c r="N282" i="2" l="1"/>
  <c r="M282" i="2"/>
  <c r="O283" i="2" l="1"/>
  <c r="AB283" i="2" s="1"/>
  <c r="R283" i="2" l="1"/>
  <c r="P283" i="2"/>
  <c r="Q283" i="2"/>
  <c r="S284" i="2"/>
  <c r="N283" i="2"/>
  <c r="M283" i="2" l="1"/>
  <c r="O284" i="2"/>
  <c r="AB284" i="2" s="1"/>
  <c r="S285" i="2" l="1"/>
  <c r="R284" i="2"/>
  <c r="P284" i="2"/>
  <c r="Q284" i="2"/>
  <c r="M284" i="2" l="1"/>
  <c r="N284" i="2"/>
  <c r="O285" i="2" s="1"/>
  <c r="AB285" i="2" l="1"/>
  <c r="Q285" i="2"/>
  <c r="S286" i="2"/>
  <c r="P285" i="2"/>
  <c r="N285" i="2" s="1"/>
  <c r="R285" i="2"/>
  <c r="M285" i="2" l="1"/>
  <c r="O286" i="2" s="1"/>
  <c r="P286" i="2" l="1"/>
  <c r="AB286" i="2"/>
  <c r="R286" i="2"/>
  <c r="S287" i="2"/>
  <c r="M286" i="2"/>
  <c r="O287" i="2" s="1"/>
  <c r="R287" i="2" s="1"/>
  <c r="Q286" i="2"/>
  <c r="N286" i="2"/>
  <c r="AB287" i="2" l="1"/>
  <c r="S288" i="2"/>
  <c r="P287" i="2"/>
  <c r="Q287" i="2"/>
  <c r="N287" i="2" l="1"/>
  <c r="M287" i="2"/>
  <c r="O288" i="2" s="1"/>
  <c r="S289" i="2" s="1"/>
  <c r="M288" i="2" l="1"/>
  <c r="Q288" i="2"/>
  <c r="AB288" i="2"/>
  <c r="P288" i="2"/>
  <c r="R288" i="2"/>
  <c r="N288" i="2"/>
  <c r="O289" i="2"/>
  <c r="P289" i="2" l="1"/>
  <c r="S290" i="2"/>
  <c r="AB289" i="2"/>
  <c r="R289" i="2"/>
  <c r="Q289" i="2"/>
  <c r="N289" i="2" s="1"/>
  <c r="M289" i="2" l="1"/>
  <c r="O290" i="2" s="1"/>
  <c r="Q290" i="2" l="1"/>
  <c r="S291" i="2"/>
  <c r="AB290" i="2"/>
  <c r="P290" i="2"/>
  <c r="M290" i="2" s="1"/>
  <c r="R290" i="2"/>
  <c r="N290" i="2"/>
  <c r="O291" i="2" s="1"/>
  <c r="S292" i="2" l="1"/>
  <c r="AB291" i="2"/>
  <c r="Q291" i="2"/>
  <c r="R291" i="2"/>
  <c r="P291" i="2"/>
  <c r="N291" i="2" l="1"/>
  <c r="M291" i="2"/>
  <c r="O292" i="2" s="1"/>
  <c r="S293" i="2" l="1"/>
  <c r="AB292" i="2"/>
  <c r="R292" i="2"/>
  <c r="Q292" i="2"/>
  <c r="P292" i="2"/>
  <c r="M292" i="2" s="1"/>
  <c r="N292" i="2" l="1"/>
  <c r="O293" i="2" s="1"/>
  <c r="S294" i="2" l="1"/>
  <c r="AB293" i="2"/>
  <c r="R293" i="2"/>
  <c r="Q293" i="2"/>
  <c r="P293" i="2"/>
  <c r="M293" i="2" l="1"/>
  <c r="N293" i="2"/>
  <c r="O294" i="2" l="1"/>
  <c r="P294" i="2" l="1"/>
  <c r="S295" i="2"/>
  <c r="AB294" i="2"/>
  <c r="Q294" i="2"/>
  <c r="R294" i="2"/>
  <c r="M294" i="2"/>
  <c r="N294" i="2"/>
  <c r="O295" i="2" s="1"/>
  <c r="S296" i="2" l="1"/>
  <c r="AB295" i="2"/>
  <c r="Q295" i="2"/>
  <c r="P295" i="2"/>
  <c r="R295" i="2"/>
  <c r="M295" i="2" l="1"/>
  <c r="N295" i="2"/>
  <c r="O296" i="2" l="1"/>
  <c r="R296" i="2" s="1"/>
  <c r="P296" i="2" l="1"/>
  <c r="Q296" i="2"/>
  <c r="S297" i="2"/>
  <c r="AB296" i="2"/>
  <c r="M296" i="2" l="1"/>
  <c r="N296" i="2"/>
  <c r="O297" i="2" l="1"/>
  <c r="P297" i="2" s="1"/>
  <c r="Q297" i="2" l="1"/>
  <c r="N297" i="2" s="1"/>
  <c r="R297" i="2"/>
  <c r="S298" i="2"/>
  <c r="AB297" i="2"/>
  <c r="M297" i="2"/>
  <c r="O298" i="2" l="1"/>
  <c r="P298" i="2" s="1"/>
  <c r="Q298" i="2" l="1"/>
  <c r="N298" i="2" s="1"/>
  <c r="R298" i="2"/>
  <c r="S299" i="2"/>
  <c r="AB298" i="2"/>
  <c r="M298" i="2" l="1"/>
  <c r="O299" i="2" s="1"/>
  <c r="P299" i="2" l="1"/>
  <c r="S300" i="2"/>
  <c r="AB299" i="2"/>
  <c r="R299" i="2"/>
  <c r="Q299" i="2"/>
  <c r="M299" i="2"/>
  <c r="N299" i="2"/>
  <c r="O300" i="2" l="1"/>
  <c r="R300" i="2" l="1"/>
  <c r="S301" i="2"/>
  <c r="AB300" i="2"/>
  <c r="P300" i="2"/>
  <c r="Q300" i="2"/>
  <c r="N300" i="2" l="1"/>
  <c r="M300" i="2"/>
  <c r="O301" i="2" l="1"/>
  <c r="P301" i="2" l="1"/>
  <c r="S302" i="2"/>
  <c r="AB301" i="2"/>
  <c r="R301" i="2"/>
  <c r="Q301" i="2"/>
  <c r="M301" i="2" s="1"/>
  <c r="N301" i="2" l="1"/>
  <c r="O302" i="2" s="1"/>
  <c r="P302" i="2" l="1"/>
  <c r="S303" i="2"/>
  <c r="AB302" i="2"/>
  <c r="Q302" i="2"/>
  <c r="R302" i="2"/>
  <c r="N302" i="2" l="1"/>
  <c r="M302" i="2"/>
  <c r="O303" i="2" l="1"/>
  <c r="Q303" i="2" s="1"/>
  <c r="S304" i="2" l="1"/>
  <c r="AB303" i="2"/>
  <c r="P303" i="2"/>
  <c r="N303" i="2" s="1"/>
  <c r="R303" i="2"/>
  <c r="M303" i="2" l="1"/>
  <c r="O304" i="2" s="1"/>
  <c r="S305" i="2" l="1"/>
  <c r="N304" i="2"/>
  <c r="O305" i="2" s="1"/>
  <c r="R304" i="2"/>
  <c r="P304" i="2"/>
  <c r="M304" i="2" s="1"/>
  <c r="Q304" i="2"/>
  <c r="AB304" i="2"/>
  <c r="AB305" i="2" l="1"/>
  <c r="S306" i="2"/>
  <c r="P305" i="2"/>
  <c r="Q305" i="2"/>
  <c r="R305" i="2"/>
  <c r="M305" i="2" l="1"/>
  <c r="N305" i="2"/>
  <c r="O306" i="2" l="1"/>
  <c r="R306" i="2" s="1"/>
  <c r="Q306" i="2" l="1"/>
  <c r="S307" i="2"/>
  <c r="AB306" i="2"/>
  <c r="P306" i="2"/>
  <c r="N306" i="2" l="1"/>
  <c r="M306" i="2"/>
  <c r="O307" i="2" s="1"/>
  <c r="R307" i="2" s="1"/>
  <c r="Q307" i="2" l="1"/>
  <c r="P307" i="2"/>
  <c r="S308" i="2"/>
  <c r="AB307" i="2"/>
  <c r="M307" i="2" l="1"/>
  <c r="N307" i="2"/>
  <c r="O308" i="2" l="1"/>
  <c r="R308" i="2" s="1"/>
  <c r="Q308" i="2" l="1"/>
  <c r="AB308" i="2"/>
  <c r="S309" i="2"/>
  <c r="P308" i="2"/>
  <c r="N308" i="2" s="1"/>
  <c r="M308" i="2" l="1"/>
  <c r="O309" i="2"/>
  <c r="R309" i="2" s="1"/>
  <c r="P309" i="2" l="1"/>
  <c r="Q309" i="2"/>
  <c r="M309" i="2" s="1"/>
  <c r="AB309" i="2"/>
  <c r="S310" i="2"/>
  <c r="N309" i="2" l="1"/>
  <c r="O310" i="2" s="1"/>
  <c r="AB310" i="2" l="1"/>
  <c r="R310" i="2"/>
  <c r="P310" i="2"/>
  <c r="S311" i="2"/>
  <c r="Q310" i="2"/>
  <c r="N310" i="2" s="1"/>
  <c r="M310" i="2" l="1"/>
  <c r="O311" i="2"/>
  <c r="R311" i="2" l="1"/>
  <c r="P311" i="2"/>
  <c r="Q311" i="2"/>
  <c r="AB311" i="2"/>
  <c r="S312" i="2"/>
  <c r="M311" i="2"/>
  <c r="N311" i="2" l="1"/>
  <c r="O312" i="2" s="1"/>
  <c r="Q312" i="2" s="1"/>
  <c r="AB312" i="2" l="1"/>
  <c r="S313" i="2"/>
  <c r="P312" i="2"/>
  <c r="M312" i="2" s="1"/>
  <c r="O313" i="2" s="1"/>
  <c r="AB313" i="2" s="1"/>
  <c r="R312" i="2"/>
  <c r="P313" i="2" l="1"/>
  <c r="N313" i="2"/>
  <c r="O314" i="2" s="1"/>
  <c r="S315" i="2" s="1"/>
  <c r="M313" i="2"/>
  <c r="S314" i="2"/>
  <c r="Q313" i="2"/>
  <c r="R313" i="2"/>
  <c r="N312" i="2"/>
  <c r="Q314" i="2"/>
  <c r="AB314" i="2"/>
  <c r="R314" i="2"/>
  <c r="P314" i="2"/>
  <c r="N314" i="2" s="1"/>
  <c r="M314" i="2"/>
  <c r="O315" i="2" s="1"/>
  <c r="S316" i="2" l="1"/>
  <c r="AB315" i="2"/>
  <c r="R315" i="2"/>
  <c r="P315" i="2"/>
  <c r="Q315" i="2"/>
  <c r="M315" i="2" l="1"/>
  <c r="N315" i="2"/>
  <c r="O316" i="2" s="1"/>
  <c r="S317" i="2" l="1"/>
  <c r="AB316" i="2"/>
  <c r="P316" i="2"/>
  <c r="Q316" i="2"/>
  <c r="R316" i="2"/>
  <c r="M316" i="2" l="1"/>
  <c r="N316" i="2"/>
  <c r="O317" i="2" l="1"/>
  <c r="R317" i="2" l="1"/>
  <c r="S318" i="2"/>
  <c r="AB317" i="2"/>
  <c r="Q317" i="2"/>
  <c r="P317" i="2"/>
  <c r="M317" i="2" l="1"/>
  <c r="O318" i="2" s="1"/>
  <c r="N317" i="2"/>
  <c r="R318" i="2" l="1"/>
  <c r="S319" i="2"/>
  <c r="AB318" i="2"/>
  <c r="P318" i="2"/>
  <c r="Q318" i="2"/>
  <c r="N318" i="2"/>
  <c r="M318" i="2"/>
  <c r="O319" i="2" s="1"/>
  <c r="S320" i="2" l="1"/>
  <c r="AB319" i="2"/>
  <c r="Q319" i="2"/>
  <c r="P319" i="2"/>
  <c r="R319" i="2"/>
  <c r="N319" i="2" l="1"/>
  <c r="M319" i="2"/>
  <c r="O320" i="2" s="1"/>
  <c r="S321" i="2" l="1"/>
  <c r="AB320" i="2"/>
  <c r="P320" i="2"/>
  <c r="Q320" i="2"/>
  <c r="N320" i="2" s="1"/>
  <c r="R320" i="2"/>
  <c r="M320" i="2" l="1"/>
  <c r="O321" i="2" s="1"/>
  <c r="S322" i="2" l="1"/>
  <c r="AB321" i="2"/>
  <c r="P321" i="2"/>
  <c r="R321" i="2"/>
  <c r="Q321" i="2"/>
  <c r="N321" i="2" l="1"/>
  <c r="M321" i="2"/>
  <c r="O322" i="2" l="1"/>
  <c r="P322" i="2" s="1"/>
  <c r="Q322" i="2" l="1"/>
  <c r="M322" i="2" s="1"/>
  <c r="S323" i="2"/>
  <c r="AB322" i="2"/>
  <c r="R322" i="2"/>
  <c r="N322" i="2"/>
  <c r="O323" i="2" l="1"/>
  <c r="R323" i="2" s="1"/>
  <c r="P323" i="2" l="1"/>
  <c r="S324" i="2"/>
  <c r="AB323" i="2"/>
  <c r="Q323" i="2"/>
  <c r="M323" i="2" l="1"/>
  <c r="N323" i="2"/>
  <c r="O324" i="2" l="1"/>
  <c r="AB324" i="2" s="1"/>
  <c r="R324" i="2" l="1"/>
  <c r="Q324" i="2"/>
  <c r="P324" i="2"/>
  <c r="M324" i="2" s="1"/>
  <c r="S325" i="2"/>
  <c r="N324" i="2" l="1"/>
  <c r="O325" i="2" s="1"/>
  <c r="Q325" i="2" l="1"/>
  <c r="S326" i="2"/>
  <c r="AB325" i="2"/>
  <c r="P325" i="2"/>
  <c r="R325" i="2"/>
  <c r="N325" i="2"/>
  <c r="M325" i="2"/>
  <c r="O326" i="2" l="1"/>
  <c r="AB326" i="2" s="1"/>
  <c r="Q326" i="2" l="1"/>
  <c r="P326" i="2"/>
  <c r="S327" i="2"/>
  <c r="R326" i="2"/>
  <c r="N326" i="2" l="1"/>
  <c r="M326" i="2"/>
  <c r="O327" i="2" s="1"/>
  <c r="AB327" i="2" s="1"/>
  <c r="P327" i="2" l="1"/>
  <c r="R327" i="2"/>
  <c r="Q327" i="2"/>
  <c r="S328" i="2"/>
  <c r="M327" i="2" l="1"/>
  <c r="N327" i="2"/>
  <c r="O328" i="2" s="1"/>
  <c r="Q328" i="2" l="1"/>
  <c r="S329" i="2"/>
  <c r="AB328" i="2"/>
  <c r="P328" i="2"/>
  <c r="R328" i="2"/>
  <c r="M328" i="2" l="1"/>
  <c r="N328" i="2"/>
  <c r="O329" i="2" l="1"/>
  <c r="Q329" i="2" s="1"/>
  <c r="P329" i="2"/>
  <c r="N329" i="2" s="1"/>
  <c r="R329" i="2" l="1"/>
  <c r="AB329" i="2"/>
  <c r="S330" i="2"/>
  <c r="M329" i="2"/>
  <c r="O330" i="2" s="1"/>
  <c r="Q330" i="2" s="1"/>
  <c r="AB330" i="2" l="1"/>
  <c r="R330" i="2"/>
  <c r="S331" i="2"/>
  <c r="P330" i="2"/>
  <c r="N330" i="2" s="1"/>
  <c r="M330" i="2" l="1"/>
  <c r="O331" i="2" s="1"/>
  <c r="R331" i="2" s="1"/>
  <c r="P331" i="2" l="1"/>
  <c r="Q331" i="2"/>
  <c r="AB331" i="2"/>
  <c r="S332" i="2"/>
  <c r="N331" i="2" l="1"/>
  <c r="M331" i="2"/>
  <c r="O332" i="2" l="1"/>
  <c r="P332" i="2" s="1"/>
  <c r="Q332" i="2" l="1"/>
  <c r="N332" i="2" s="1"/>
  <c r="AB332" i="2"/>
  <c r="S333" i="2"/>
  <c r="R332" i="2"/>
  <c r="M332" i="2"/>
  <c r="O333" i="2" l="1"/>
  <c r="S334" i="2" s="1"/>
  <c r="Q333" i="2" l="1"/>
  <c r="P333" i="2"/>
  <c r="M333" i="2" s="1"/>
  <c r="R333" i="2"/>
  <c r="AB333" i="2"/>
  <c r="N333" i="2" l="1"/>
  <c r="O334" i="2" s="1"/>
  <c r="AB334" i="2" s="1"/>
  <c r="P334" i="2" l="1"/>
  <c r="S335" i="2"/>
  <c r="Q334" i="2"/>
  <c r="N334" i="2" s="1"/>
  <c r="R334" i="2"/>
  <c r="M334" i="2" l="1"/>
  <c r="O335" i="2" s="1"/>
  <c r="S336" i="2" l="1"/>
  <c r="AB335" i="2"/>
  <c r="R335" i="2"/>
  <c r="P335" i="2"/>
  <c r="Q335" i="2"/>
  <c r="M335" i="2" l="1"/>
  <c r="N335" i="2"/>
  <c r="O336" i="2" s="1"/>
  <c r="AB336" i="2" s="1"/>
  <c r="S337" i="2" l="1"/>
  <c r="P336" i="2"/>
  <c r="Q336" i="2"/>
  <c r="R336" i="2"/>
  <c r="N336" i="2" l="1"/>
  <c r="M336" i="2"/>
  <c r="O337" i="2" l="1"/>
  <c r="S338" i="2" s="1"/>
  <c r="R337" i="2" l="1"/>
  <c r="P337" i="2"/>
  <c r="Q337" i="2"/>
  <c r="AB337" i="2"/>
  <c r="M337" i="2" l="1"/>
  <c r="N337" i="2"/>
  <c r="O338" i="2" l="1"/>
  <c r="S339" i="2" s="1"/>
  <c r="P338" i="2" l="1"/>
  <c r="AB338" i="2"/>
  <c r="Q338" i="2"/>
  <c r="R338" i="2"/>
  <c r="M338" i="2" l="1"/>
  <c r="N338" i="2"/>
  <c r="O339" i="2" l="1"/>
  <c r="R339" i="2" s="1"/>
  <c r="S340" i="2" l="1"/>
  <c r="P339" i="2"/>
  <c r="Q339" i="2"/>
  <c r="N339" i="2" s="1"/>
  <c r="AB339" i="2"/>
  <c r="M339" i="2"/>
  <c r="O340" i="2" l="1"/>
  <c r="Q340" i="2"/>
  <c r="P340" i="2"/>
  <c r="M340" i="2" s="1"/>
  <c r="AB340" i="2"/>
  <c r="S341" i="2"/>
  <c r="R340" i="2"/>
  <c r="N340" i="2" l="1"/>
  <c r="O341" i="2" s="1"/>
  <c r="AB341" i="2" l="1"/>
  <c r="S342" i="2"/>
  <c r="P341" i="2"/>
  <c r="R341" i="2"/>
  <c r="Q341" i="2"/>
  <c r="M341" i="2" s="1"/>
  <c r="N341" i="2" l="1"/>
  <c r="O342" i="2"/>
  <c r="AB342" i="2" s="1"/>
  <c r="P342" i="2"/>
  <c r="Q342" i="2"/>
  <c r="R342" i="2"/>
  <c r="S343" i="2"/>
  <c r="N342" i="2" l="1"/>
  <c r="M342" i="2"/>
  <c r="O343" i="2" l="1"/>
  <c r="P343" i="2" s="1"/>
  <c r="AB343" i="2" l="1"/>
  <c r="S344" i="2"/>
  <c r="Q343" i="2"/>
  <c r="R343" i="2"/>
  <c r="N343" i="2"/>
  <c r="M343" i="2"/>
  <c r="O344" i="2" s="1"/>
  <c r="AB344" i="2" s="1"/>
  <c r="R344" i="2" l="1"/>
  <c r="Q344" i="2"/>
  <c r="P344" i="2"/>
  <c r="S345" i="2"/>
  <c r="N344" i="2" l="1"/>
  <c r="M344" i="2"/>
  <c r="O345" i="2" l="1"/>
  <c r="S346" i="2" s="1"/>
  <c r="Q345" i="2"/>
  <c r="AB345" i="2"/>
  <c r="R345" i="2"/>
  <c r="P345" i="2"/>
  <c r="M345" i="2" l="1"/>
  <c r="N345" i="2"/>
  <c r="O346" i="2" l="1"/>
  <c r="P346" i="2" s="1"/>
  <c r="Q346" i="2" l="1"/>
  <c r="N346" i="2" s="1"/>
  <c r="AB346" i="2"/>
  <c r="S347" i="2"/>
  <c r="M346" i="2"/>
  <c r="R346" i="2"/>
  <c r="O347" i="2" l="1"/>
  <c r="R347" i="2" s="1"/>
  <c r="Q347" i="2" l="1"/>
  <c r="P347" i="2"/>
  <c r="N347" i="2" s="1"/>
  <c r="S348" i="2"/>
  <c r="AB347" i="2"/>
  <c r="M347" i="2" l="1"/>
  <c r="O348" i="2" s="1"/>
  <c r="AB348" i="2" l="1"/>
  <c r="P348" i="2"/>
  <c r="Q348" i="2"/>
  <c r="S349" i="2"/>
  <c r="R348" i="2"/>
  <c r="N348" i="2" l="1"/>
  <c r="M348" i="2"/>
  <c r="O349" i="2" s="1"/>
  <c r="Q349" i="2" l="1"/>
  <c r="AB349" i="2"/>
  <c r="R349" i="2"/>
  <c r="S350" i="2"/>
  <c r="P349" i="2"/>
  <c r="N349" i="2"/>
  <c r="M349" i="2"/>
  <c r="O350" i="2" s="1"/>
  <c r="AB350" i="2" s="1"/>
  <c r="S351" i="2" l="1"/>
  <c r="Q350" i="2"/>
  <c r="R350" i="2"/>
  <c r="P350" i="2"/>
  <c r="N350" i="2" s="1"/>
  <c r="M350" i="2" l="1"/>
  <c r="O351" i="2" s="1"/>
  <c r="Q351" i="2" s="1"/>
  <c r="S352" i="2" l="1"/>
  <c r="AB351" i="2"/>
  <c r="R351" i="2"/>
  <c r="P351" i="2"/>
  <c r="N351" i="2" s="1"/>
  <c r="M351" i="2" l="1"/>
  <c r="O352" i="2" s="1"/>
  <c r="S353" i="2" s="1"/>
  <c r="AB352" i="2" l="1"/>
  <c r="R352" i="2"/>
  <c r="P352" i="2"/>
  <c r="Q352" i="2"/>
  <c r="N352" i="2" l="1"/>
  <c r="M352" i="2"/>
  <c r="O353" i="2" s="1"/>
  <c r="AB353" i="2" s="1"/>
  <c r="P353" i="2" l="1"/>
  <c r="R353" i="2"/>
  <c r="Q353" i="2"/>
  <c r="M353" i="2" s="1"/>
  <c r="S354" i="2"/>
  <c r="N353" i="2" l="1"/>
  <c r="O354" i="2" s="1"/>
  <c r="AB354" i="2" s="1"/>
  <c r="Q354" i="2" l="1"/>
  <c r="R354" i="2"/>
  <c r="P354" i="2"/>
  <c r="S355" i="2"/>
  <c r="M354" i="2" l="1"/>
  <c r="N354" i="2"/>
  <c r="O355" i="2" l="1"/>
  <c r="S356" i="2" s="1"/>
  <c r="P355" i="2" l="1"/>
  <c r="R355" i="2"/>
  <c r="Q355" i="2"/>
  <c r="M355" i="2" s="1"/>
  <c r="AB355" i="2"/>
  <c r="N355" i="2" l="1"/>
  <c r="O356" i="2" s="1"/>
  <c r="AB356" i="2" s="1"/>
  <c r="R356" i="2" l="1"/>
  <c r="Q356" i="2"/>
  <c r="P356" i="2"/>
  <c r="M356" i="2"/>
  <c r="N356" i="2"/>
  <c r="O357" i="2" s="1"/>
  <c r="S358" i="2" s="1"/>
  <c r="S357" i="2"/>
  <c r="N357" i="2" l="1"/>
  <c r="O358" i="2" s="1"/>
  <c r="M358" i="2" s="1"/>
  <c r="Q357" i="2"/>
  <c r="AB357" i="2"/>
  <c r="R357" i="2"/>
  <c r="M357" i="2"/>
  <c r="P357" i="2"/>
  <c r="S359" i="2"/>
  <c r="AB358" i="2"/>
  <c r="R358" i="2"/>
  <c r="N358" i="2"/>
  <c r="O359" i="2" s="1"/>
  <c r="AB359" i="2" s="1"/>
  <c r="P358" i="2" l="1"/>
  <c r="Q358" i="2"/>
  <c r="Q359" i="2"/>
  <c r="P359" i="2"/>
  <c r="R359" i="2"/>
  <c r="S360" i="2"/>
  <c r="N359" i="2" l="1"/>
  <c r="M359" i="2"/>
  <c r="O360" i="2" s="1"/>
  <c r="P360" i="2" s="1"/>
  <c r="R360" i="2" l="1"/>
  <c r="S361" i="2"/>
  <c r="Q360" i="2"/>
  <c r="AB360" i="2"/>
  <c r="N360" i="2"/>
  <c r="M360" i="2"/>
  <c r="O361" i="2" s="1"/>
  <c r="S362" i="2" l="1"/>
  <c r="AB361" i="2"/>
  <c r="Q361" i="2"/>
  <c r="R361" i="2"/>
  <c r="P361" i="2"/>
  <c r="M361" i="2" s="1"/>
  <c r="N361" i="2" l="1"/>
  <c r="O362" i="2" s="1"/>
  <c r="S363" i="2" l="1"/>
  <c r="AB362" i="2"/>
  <c r="R362" i="2"/>
  <c r="Q362" i="2"/>
  <c r="P362" i="2"/>
  <c r="N362" i="2" s="1"/>
  <c r="M362" i="2" l="1"/>
  <c r="O363" i="2" s="1"/>
  <c r="S364" i="2" l="1"/>
  <c r="AB363" i="2"/>
  <c r="P363" i="2"/>
  <c r="Q363" i="2"/>
  <c r="R363" i="2"/>
  <c r="M363" i="2" l="1"/>
  <c r="N363" i="2"/>
  <c r="O364" i="2" s="1"/>
  <c r="S365" i="2" l="1"/>
  <c r="AB364" i="2"/>
  <c r="Q364" i="2"/>
  <c r="R364" i="2"/>
  <c r="P364" i="2"/>
  <c r="M364" i="2" l="1"/>
  <c r="N364" i="2"/>
  <c r="O365" i="2" l="1"/>
  <c r="Q365" i="2" s="1"/>
  <c r="P365" i="2" l="1"/>
  <c r="M365" i="2" s="1"/>
  <c r="S366" i="2"/>
  <c r="AB365" i="2"/>
  <c r="R365" i="2"/>
  <c r="N365" i="2"/>
  <c r="O366" i="2" s="1"/>
  <c r="S367" i="2" l="1"/>
  <c r="AB366" i="2"/>
  <c r="Q366" i="2"/>
  <c r="P366" i="2"/>
  <c r="R366" i="2"/>
  <c r="M366" i="2" l="1"/>
  <c r="N366" i="2"/>
  <c r="O367" i="2" l="1"/>
  <c r="Q367" i="2" l="1"/>
  <c r="S368" i="2"/>
  <c r="AB367" i="2"/>
  <c r="R367" i="2"/>
  <c r="P367" i="2"/>
  <c r="N367" i="2" s="1"/>
  <c r="M367" i="2" l="1"/>
  <c r="O368" i="2" s="1"/>
  <c r="R368" i="2" l="1"/>
  <c r="S369" i="2"/>
  <c r="AB368" i="2"/>
  <c r="Q368" i="2"/>
  <c r="P368" i="2"/>
  <c r="M368" i="2" s="1"/>
  <c r="N368" i="2" l="1"/>
  <c r="O369" i="2" s="1"/>
  <c r="Q369" i="2" l="1"/>
  <c r="S370" i="2"/>
  <c r="AB369" i="2"/>
  <c r="R369" i="2"/>
  <c r="P369" i="2"/>
  <c r="N369" i="2"/>
  <c r="M369" i="2"/>
  <c r="O370" i="2" s="1"/>
  <c r="S371" i="2" l="1"/>
  <c r="AB370" i="2"/>
  <c r="R370" i="2"/>
  <c r="P370" i="2"/>
  <c r="Q370" i="2"/>
  <c r="M370" i="2" l="1"/>
  <c r="N370" i="2"/>
  <c r="O371" i="2" l="1"/>
  <c r="R371" i="2" l="1"/>
  <c r="S372" i="2"/>
  <c r="AB371" i="2"/>
  <c r="P371" i="2"/>
  <c r="Q371" i="2"/>
  <c r="N371" i="2" l="1"/>
  <c r="M371" i="2"/>
  <c r="O372" i="2" l="1"/>
  <c r="AB372" i="2" s="1"/>
  <c r="R372" i="2" l="1"/>
  <c r="Q372" i="2"/>
  <c r="S373" i="2"/>
  <c r="P372" i="2"/>
  <c r="M372" i="2" l="1"/>
  <c r="N372" i="2"/>
  <c r="O373" i="2" l="1"/>
  <c r="S374" i="2" s="1"/>
  <c r="P373" i="2" l="1"/>
  <c r="Q373" i="2"/>
  <c r="R373" i="2"/>
  <c r="AB373" i="2"/>
  <c r="M373" i="2"/>
  <c r="N373" i="2" l="1"/>
  <c r="O374" i="2"/>
  <c r="AB374" i="2" s="1"/>
  <c r="Q374" i="2"/>
  <c r="S375" i="2"/>
  <c r="P374" i="2"/>
  <c r="R374" i="2"/>
  <c r="M374" i="2" l="1"/>
  <c r="N374" i="2"/>
  <c r="O375" i="2" l="1"/>
  <c r="AB375" i="2" s="1"/>
  <c r="S376" i="2" l="1"/>
  <c r="P375" i="2"/>
  <c r="R375" i="2"/>
  <c r="Q375" i="2"/>
  <c r="N375" i="2" l="1"/>
  <c r="M375" i="2"/>
  <c r="O376" i="2" s="1"/>
  <c r="AB376" i="2" s="1"/>
  <c r="R376" i="2" l="1"/>
  <c r="S377" i="2"/>
  <c r="Q376" i="2"/>
  <c r="P376" i="2"/>
  <c r="M376" i="2" l="1"/>
  <c r="N376" i="2"/>
  <c r="O377" i="2"/>
  <c r="AB377" i="2" s="1"/>
  <c r="S378" i="2" l="1"/>
  <c r="R377" i="2"/>
  <c r="Q377" i="2"/>
  <c r="P377" i="2"/>
  <c r="M377" i="2" s="1"/>
  <c r="N377" i="2" l="1"/>
  <c r="O378" i="2" s="1"/>
  <c r="AB378" i="2" l="1"/>
  <c r="P378" i="2"/>
  <c r="R378" i="2"/>
  <c r="S379" i="2"/>
  <c r="Q378" i="2"/>
  <c r="N378" i="2" l="1"/>
  <c r="M378" i="2"/>
  <c r="O379" i="2" s="1"/>
  <c r="S380" i="2" s="1"/>
  <c r="P379" i="2" l="1"/>
  <c r="AB379" i="2"/>
  <c r="Q379" i="2"/>
  <c r="R379" i="2"/>
  <c r="M379" i="2" l="1"/>
  <c r="N379" i="2"/>
  <c r="O380" i="2" s="1"/>
  <c r="S381" i="2" s="1"/>
  <c r="P380" i="2" l="1"/>
  <c r="R380" i="2"/>
  <c r="AB380" i="2"/>
  <c r="Q380" i="2"/>
  <c r="N380" i="2" s="1"/>
  <c r="M380" i="2" l="1"/>
  <c r="O381" i="2" s="1"/>
  <c r="AB381" i="2" s="1"/>
  <c r="Q381" i="2" l="1"/>
  <c r="N381" i="2" s="1"/>
  <c r="M381" i="2"/>
  <c r="O382" i="2" s="1"/>
  <c r="Q382" i="2" s="1"/>
  <c r="S382" i="2"/>
  <c r="R381" i="2"/>
  <c r="P381" i="2"/>
  <c r="R382" i="2" l="1"/>
  <c r="P382" i="2"/>
  <c r="M382" i="2" s="1"/>
  <c r="S383" i="2"/>
  <c r="AB382" i="2"/>
  <c r="N382" i="2"/>
  <c r="O383" i="2" l="1"/>
  <c r="S384" i="2" s="1"/>
  <c r="Q383" i="2" l="1"/>
  <c r="AB383" i="2"/>
  <c r="R383" i="2"/>
  <c r="P383" i="2"/>
  <c r="N383" i="2"/>
  <c r="M383" i="2"/>
  <c r="O384" i="2" l="1"/>
  <c r="AB384" i="2" s="1"/>
  <c r="S385" i="2" l="1"/>
  <c r="Q384" i="2"/>
  <c r="R384" i="2"/>
  <c r="P384" i="2"/>
  <c r="N384" i="2" s="1"/>
  <c r="M384" i="2" l="1"/>
  <c r="O385" i="2"/>
  <c r="AB385" i="2" s="1"/>
  <c r="Q385" i="2" l="1"/>
  <c r="R385" i="2"/>
  <c r="P385" i="2"/>
  <c r="S386" i="2"/>
  <c r="M385" i="2" l="1"/>
  <c r="N385" i="2"/>
  <c r="O386" i="2" l="1"/>
  <c r="AB386" i="2" s="1"/>
  <c r="P386" i="2" l="1"/>
  <c r="S387" i="2"/>
  <c r="Q386" i="2"/>
  <c r="R386" i="2"/>
  <c r="N386" i="2" l="1"/>
  <c r="M386" i="2"/>
  <c r="O387" i="2" l="1"/>
  <c r="Q387" i="2" s="1"/>
  <c r="R387" i="2" l="1"/>
  <c r="S388" i="2"/>
  <c r="AB387" i="2"/>
  <c r="P387" i="2"/>
  <c r="N387" i="2" s="1"/>
  <c r="M387" i="2" l="1"/>
  <c r="O388" i="2" s="1"/>
  <c r="Q388" i="2" l="1"/>
  <c r="S389" i="2"/>
  <c r="R388" i="2"/>
  <c r="P388" i="2"/>
  <c r="AB388" i="2"/>
  <c r="M388" i="2" l="1"/>
  <c r="N388" i="2"/>
  <c r="O389" i="2" l="1"/>
  <c r="S390" i="2" s="1"/>
  <c r="P389" i="2"/>
  <c r="R389" i="2"/>
  <c r="Q389" i="2" l="1"/>
  <c r="AB389" i="2"/>
  <c r="N389" i="2"/>
  <c r="M389" i="2"/>
  <c r="O390" i="2" l="1"/>
  <c r="Q390" i="2" s="1"/>
  <c r="R390" i="2" l="1"/>
  <c r="P390" i="2"/>
  <c r="M390" i="2" s="1"/>
  <c r="AB390" i="2"/>
  <c r="S391" i="2"/>
  <c r="N390" i="2" l="1"/>
  <c r="O391" i="2" s="1"/>
  <c r="R391" i="2" s="1"/>
  <c r="S392" i="2" l="1"/>
  <c r="Q391" i="2"/>
  <c r="AB391" i="2"/>
  <c r="P391" i="2"/>
  <c r="M391" i="2"/>
  <c r="N391" i="2"/>
  <c r="O392" i="2" s="1"/>
  <c r="AB392" i="2" s="1"/>
  <c r="Q392" i="2" l="1"/>
  <c r="R392" i="2"/>
  <c r="S393" i="2"/>
  <c r="P392" i="2"/>
  <c r="N392" i="2" s="1"/>
  <c r="M392" i="2" l="1"/>
  <c r="O393" i="2" s="1"/>
  <c r="R393" i="2" l="1"/>
  <c r="S394" i="2"/>
  <c r="P393" i="2"/>
  <c r="Q393" i="2"/>
  <c r="M393" i="2" s="1"/>
  <c r="AB393" i="2"/>
  <c r="N393" i="2" l="1"/>
  <c r="O394" i="2" s="1"/>
  <c r="AB394" i="2" l="1"/>
  <c r="P394" i="2"/>
  <c r="R394" i="2"/>
  <c r="S395" i="2"/>
  <c r="Q394" i="2"/>
  <c r="M394" i="2" l="1"/>
  <c r="N394" i="2"/>
  <c r="O395" i="2" s="1"/>
  <c r="S396" i="2" l="1"/>
  <c r="P395" i="2"/>
  <c r="R395" i="2"/>
  <c r="AB395" i="2"/>
  <c r="Q395" i="2"/>
  <c r="M395" i="2" s="1"/>
  <c r="N395" i="2" l="1"/>
  <c r="O396" i="2" s="1"/>
  <c r="AB396" i="2" s="1"/>
  <c r="Q396" i="2" l="1"/>
  <c r="P396" i="2"/>
  <c r="N396" i="2" s="1"/>
  <c r="R396" i="2"/>
  <c r="S397" i="2"/>
  <c r="M396" i="2"/>
  <c r="O397" i="2" l="1"/>
  <c r="AB397" i="2" s="1"/>
  <c r="R397" i="2"/>
  <c r="P397" i="2" l="1"/>
  <c r="Q397" i="2"/>
  <c r="N397" i="2" s="1"/>
  <c r="M397" i="2"/>
  <c r="O398" i="2" s="1"/>
  <c r="S398" i="2"/>
  <c r="Q398" i="2" l="1"/>
  <c r="S399" i="2"/>
  <c r="R398" i="2"/>
  <c r="AB398" i="2"/>
  <c r="P398" i="2"/>
  <c r="N398" i="2" s="1"/>
  <c r="M398" i="2" l="1"/>
  <c r="O399" i="2" s="1"/>
  <c r="AB399" i="2" s="1"/>
  <c r="Q399" i="2"/>
  <c r="P399" i="2"/>
  <c r="R399" i="2"/>
  <c r="S400" i="2"/>
  <c r="N399" i="2" l="1"/>
  <c r="M399" i="2"/>
  <c r="O400" i="2" s="1"/>
  <c r="AB400" i="2" s="1"/>
  <c r="S401" i="2" l="1"/>
  <c r="P400" i="2"/>
  <c r="R400" i="2"/>
  <c r="Q400" i="2"/>
  <c r="N400" i="2" l="1"/>
  <c r="M400" i="2"/>
  <c r="O401" i="2" s="1"/>
  <c r="AB401" i="2" s="1"/>
  <c r="R401" i="2" l="1"/>
  <c r="S402" i="2"/>
  <c r="Q401" i="2"/>
  <c r="P401" i="2"/>
  <c r="N401" i="2" l="1"/>
  <c r="M401" i="2"/>
  <c r="O402" i="2" s="1"/>
  <c r="S403" i="2" s="1"/>
  <c r="P402" i="2" l="1"/>
  <c r="AB402" i="2"/>
  <c r="Q402" i="2"/>
  <c r="R402" i="2"/>
  <c r="N402" i="2" l="1"/>
  <c r="M402" i="2"/>
  <c r="O403" i="2" s="1"/>
  <c r="P403" i="2" s="1"/>
  <c r="Q403" i="2" l="1"/>
  <c r="M403" i="2" s="1"/>
  <c r="R403" i="2"/>
  <c r="S404" i="2"/>
  <c r="AB403" i="2"/>
  <c r="N403" i="2"/>
  <c r="O404" i="2" s="1"/>
  <c r="P404" i="2" l="1"/>
  <c r="R404" i="2"/>
  <c r="AB404" i="2"/>
  <c r="S405" i="2"/>
  <c r="Q404" i="2"/>
  <c r="N404" i="2" l="1"/>
  <c r="M404" i="2"/>
  <c r="O405" i="2" l="1"/>
  <c r="AB405" i="2" s="1"/>
  <c r="R405" i="2" l="1"/>
  <c r="Q405" i="2"/>
  <c r="P405" i="2"/>
  <c r="N405" i="2" s="1"/>
  <c r="S406" i="2"/>
  <c r="M405" i="2" l="1"/>
  <c r="O406" i="2"/>
  <c r="S407" i="2" s="1"/>
  <c r="Q406" i="2" l="1"/>
  <c r="AB406" i="2"/>
  <c r="P406" i="2"/>
  <c r="R406" i="2"/>
  <c r="M406" i="2" l="1"/>
  <c r="O407" i="2" s="1"/>
  <c r="AB407" i="2" s="1"/>
  <c r="N406" i="2"/>
  <c r="Q407" i="2" l="1"/>
  <c r="P407" i="2"/>
  <c r="N407" i="2" s="1"/>
  <c r="S408" i="2"/>
  <c r="R407" i="2"/>
  <c r="M407" i="2"/>
  <c r="O408" i="2" s="1"/>
  <c r="P408" i="2" s="1"/>
  <c r="S409" i="2" l="1"/>
  <c r="Q408" i="2"/>
  <c r="M408" i="2" s="1"/>
  <c r="O409" i="2" s="1"/>
  <c r="P409" i="2" s="1"/>
  <c r="N409" i="2" s="1"/>
  <c r="R408" i="2"/>
  <c r="AB408" i="2"/>
  <c r="AB409" i="2" l="1"/>
  <c r="S410" i="2"/>
  <c r="N408" i="2"/>
  <c r="Q409" i="2"/>
  <c r="R409" i="2"/>
  <c r="M409" i="2"/>
  <c r="O410" i="2" s="1"/>
  <c r="AB410" i="2" s="1"/>
  <c r="N410" i="2" l="1"/>
  <c r="O411" i="2" s="1"/>
  <c r="AB411" i="2" s="1"/>
  <c r="R410" i="2"/>
  <c r="Q410" i="2"/>
  <c r="S411" i="2"/>
  <c r="M410" i="2"/>
  <c r="P410" i="2"/>
  <c r="R411" i="2" l="1"/>
  <c r="P411" i="2"/>
  <c r="M411" i="2" s="1"/>
  <c r="Q411" i="2"/>
  <c r="S412" i="2"/>
  <c r="N411" i="2"/>
  <c r="O412" i="2" s="1"/>
  <c r="S413" i="2" l="1"/>
  <c r="AB412" i="2"/>
  <c r="R412" i="2"/>
  <c r="P412" i="2"/>
  <c r="Q412" i="2"/>
  <c r="N412" i="2" l="1"/>
  <c r="M412" i="2"/>
  <c r="O413" i="2" s="1"/>
  <c r="S414" i="2" l="1"/>
  <c r="AB413" i="2"/>
  <c r="R413" i="2"/>
  <c r="P413" i="2"/>
  <c r="Q413" i="2"/>
  <c r="M413" i="2" l="1"/>
  <c r="N413" i="2"/>
  <c r="O414" i="2" s="1"/>
  <c r="S415" i="2" l="1"/>
  <c r="AB414" i="2"/>
  <c r="P414" i="2"/>
  <c r="R414" i="2"/>
  <c r="Q414" i="2"/>
  <c r="M414" i="2" l="1"/>
  <c r="N414" i="2"/>
  <c r="O415" i="2" l="1"/>
  <c r="AB415" i="2" s="1"/>
  <c r="Q415" i="2" l="1"/>
  <c r="P415" i="2"/>
  <c r="R415" i="2"/>
  <c r="S416" i="2"/>
  <c r="N415" i="2" l="1"/>
  <c r="M415" i="2"/>
  <c r="O416" i="2" l="1"/>
  <c r="P416" i="2" s="1"/>
  <c r="AB416" i="2" l="1"/>
  <c r="R416" i="2"/>
  <c r="Q416" i="2"/>
  <c r="N416" i="2" s="1"/>
  <c r="S417" i="2"/>
  <c r="M416" i="2" l="1"/>
  <c r="O417" i="2" s="1"/>
  <c r="P417" i="2" s="1"/>
  <c r="Q417" i="2" l="1"/>
  <c r="R417" i="2"/>
  <c r="M417" i="2"/>
  <c r="O418" i="2" s="1"/>
  <c r="S419" i="2" s="1"/>
  <c r="AB417" i="2"/>
  <c r="S418" i="2"/>
  <c r="N417" i="2"/>
  <c r="P418" i="2" l="1"/>
  <c r="R418" i="2"/>
  <c r="Q418" i="2"/>
  <c r="AB418" i="2"/>
  <c r="M418" i="2"/>
  <c r="N418" i="2"/>
  <c r="O419" i="2" l="1"/>
  <c r="S420" i="2" l="1"/>
  <c r="AB419" i="2"/>
  <c r="R419" i="2"/>
  <c r="Q419" i="2"/>
  <c r="P419" i="2"/>
  <c r="M419" i="2" l="1"/>
  <c r="N419" i="2"/>
  <c r="O420" i="2" l="1"/>
  <c r="Q420" i="2" l="1"/>
  <c r="S421" i="2"/>
  <c r="AB420" i="2"/>
  <c r="R420" i="2"/>
  <c r="P420" i="2"/>
  <c r="N420" i="2" s="1"/>
  <c r="M420" i="2" l="1"/>
  <c r="O421" i="2" s="1"/>
  <c r="Q421" i="2" l="1"/>
  <c r="S422" i="2"/>
  <c r="AB421" i="2"/>
  <c r="P421" i="2"/>
  <c r="R421" i="2"/>
  <c r="M421" i="2"/>
  <c r="N421" i="2"/>
  <c r="O422" i="2" s="1"/>
  <c r="S423" i="2" l="1"/>
  <c r="AB422" i="2"/>
  <c r="R422" i="2"/>
  <c r="Q422" i="2"/>
  <c r="P422" i="2"/>
  <c r="M422" i="2" l="1"/>
  <c r="N422" i="2"/>
  <c r="O423" i="2" l="1"/>
  <c r="Q423" i="2" s="1"/>
  <c r="R423" i="2" l="1"/>
  <c r="P423" i="2"/>
  <c r="N423" i="2" s="1"/>
  <c r="S424" i="2"/>
  <c r="AB423" i="2"/>
  <c r="M423" i="2"/>
  <c r="O424" i="2" s="1"/>
  <c r="S425" i="2" l="1"/>
  <c r="AB424" i="2"/>
  <c r="R424" i="2"/>
  <c r="Q424" i="2"/>
  <c r="P424" i="2"/>
  <c r="N424" i="2" s="1"/>
  <c r="M424" i="2" l="1"/>
  <c r="O425" i="2" s="1"/>
  <c r="S426" i="2" l="1"/>
  <c r="AB425" i="2"/>
  <c r="Q425" i="2"/>
  <c r="R425" i="2"/>
  <c r="P425" i="2"/>
  <c r="M425" i="2" l="1"/>
  <c r="N425" i="2"/>
  <c r="O426" i="2" l="1"/>
  <c r="P426" i="2" l="1"/>
  <c r="M426" i="2" s="1"/>
  <c r="S427" i="2"/>
  <c r="AB426" i="2"/>
  <c r="R426" i="2"/>
  <c r="Q426" i="2"/>
  <c r="N426" i="2"/>
  <c r="O427" i="2"/>
  <c r="Q427" i="2" l="1"/>
  <c r="S428" i="2"/>
  <c r="AB427" i="2"/>
  <c r="R427" i="2"/>
  <c r="P427" i="2"/>
  <c r="M427" i="2" s="1"/>
  <c r="N427" i="2"/>
  <c r="O428" i="2" l="1"/>
  <c r="R428" i="2" l="1"/>
  <c r="S429" i="2"/>
  <c r="AB428" i="2"/>
  <c r="P428" i="2"/>
  <c r="Q428" i="2"/>
  <c r="N428" i="2"/>
  <c r="M428" i="2" l="1"/>
  <c r="O429" i="2"/>
  <c r="P429" i="2" l="1"/>
  <c r="S430" i="2"/>
  <c r="AB429" i="2"/>
  <c r="R429" i="2"/>
  <c r="Q429" i="2"/>
  <c r="N429" i="2" s="1"/>
  <c r="M429" i="2" l="1"/>
  <c r="O430" i="2" s="1"/>
  <c r="R430" i="2" l="1"/>
  <c r="S431" i="2"/>
  <c r="AB430" i="2"/>
  <c r="Q430" i="2"/>
  <c r="P430" i="2"/>
  <c r="N430" i="2" l="1"/>
  <c r="M430" i="2"/>
  <c r="O431" i="2" s="1"/>
  <c r="Q431" i="2" l="1"/>
  <c r="S432" i="2"/>
  <c r="AB431" i="2"/>
  <c r="R431" i="2"/>
  <c r="P431" i="2"/>
  <c r="N431" i="2"/>
  <c r="M431" i="2"/>
  <c r="O432" i="2" s="1"/>
  <c r="S433" i="2" l="1"/>
  <c r="AB432" i="2"/>
  <c r="P432" i="2"/>
  <c r="R432" i="2"/>
  <c r="Q432" i="2"/>
  <c r="N432" i="2" l="1"/>
  <c r="M432" i="2"/>
  <c r="O433" i="2" s="1"/>
  <c r="S434" i="2" l="1"/>
  <c r="AB433" i="2"/>
  <c r="R433" i="2"/>
  <c r="Q433" i="2"/>
  <c r="P433" i="2"/>
  <c r="M433" i="2" s="1"/>
  <c r="N433" i="2" l="1"/>
  <c r="O434" i="2" s="1"/>
  <c r="S435" i="2" l="1"/>
  <c r="AB434" i="2"/>
  <c r="P434" i="2"/>
  <c r="R434" i="2"/>
  <c r="Q434" i="2"/>
  <c r="M434" i="2" l="1"/>
  <c r="N434" i="2"/>
  <c r="O435" i="2" s="1"/>
  <c r="S436" i="2" l="1"/>
  <c r="AB435" i="2"/>
  <c r="P435" i="2"/>
  <c r="R435" i="2"/>
  <c r="Q435" i="2"/>
  <c r="M435" i="2" s="1"/>
  <c r="N435" i="2" l="1"/>
  <c r="O436" i="2" s="1"/>
  <c r="P436" i="2" l="1"/>
  <c r="S437" i="2"/>
  <c r="AB436" i="2"/>
  <c r="R436" i="2"/>
  <c r="Q436" i="2"/>
  <c r="N436" i="2"/>
  <c r="M436" i="2"/>
  <c r="O437" i="2" s="1"/>
  <c r="S438" i="2" l="1"/>
  <c r="AB437" i="2"/>
  <c r="Q437" i="2"/>
  <c r="R437" i="2"/>
  <c r="P437" i="2"/>
  <c r="N437" i="2" s="1"/>
  <c r="M437" i="2" l="1"/>
  <c r="O438" i="2" s="1"/>
  <c r="S439" i="2" l="1"/>
  <c r="AB438" i="2"/>
  <c r="R438" i="2"/>
  <c r="P438" i="2"/>
  <c r="Q438" i="2"/>
  <c r="N438" i="2" l="1"/>
  <c r="M438" i="2"/>
  <c r="O439" i="2" l="1"/>
  <c r="Q439" i="2" s="1"/>
  <c r="P439" i="2" l="1"/>
  <c r="M439" i="2" s="1"/>
  <c r="R439" i="2"/>
  <c r="S440" i="2"/>
  <c r="AB439" i="2"/>
  <c r="N439" i="2"/>
  <c r="O440" i="2" s="1"/>
  <c r="S441" i="2" l="1"/>
  <c r="AB440" i="2"/>
  <c r="R440" i="2"/>
  <c r="Q440" i="2"/>
  <c r="P440" i="2"/>
  <c r="N440" i="2" l="1"/>
  <c r="M440" i="2"/>
  <c r="O441" i="2" l="1"/>
  <c r="AB441" i="2" s="1"/>
  <c r="R441" i="2" l="1"/>
  <c r="P441" i="2"/>
  <c r="Q441" i="2"/>
  <c r="S442" i="2"/>
  <c r="N441" i="2" l="1"/>
  <c r="M441" i="2"/>
  <c r="O442" i="2" s="1"/>
  <c r="P442" i="2" l="1"/>
  <c r="S443" i="2"/>
  <c r="AB442" i="2"/>
  <c r="Q442" i="2"/>
  <c r="R442" i="2"/>
  <c r="N442" i="2" l="1"/>
  <c r="M442" i="2"/>
  <c r="O443" i="2" l="1"/>
  <c r="Q443" i="2" s="1"/>
  <c r="R443" i="2" l="1"/>
  <c r="P443" i="2"/>
  <c r="N443" i="2" s="1"/>
  <c r="S444" i="2"/>
  <c r="AB443" i="2"/>
  <c r="M443" i="2" l="1"/>
  <c r="O444" i="2" s="1"/>
  <c r="Q444" i="2" l="1"/>
  <c r="S445" i="2"/>
  <c r="AB444" i="2"/>
  <c r="R444" i="2"/>
  <c r="P444" i="2"/>
  <c r="N444" i="2" s="1"/>
  <c r="M444" i="2" l="1"/>
  <c r="O445" i="2" s="1"/>
  <c r="Q445" i="2" l="1"/>
  <c r="S446" i="2"/>
  <c r="AB445" i="2"/>
  <c r="P445" i="2"/>
  <c r="R445" i="2"/>
  <c r="M445" i="2" l="1"/>
  <c r="N445" i="2"/>
  <c r="O446" i="2" l="1"/>
  <c r="AB446" i="2" s="1"/>
  <c r="P446" i="2" l="1"/>
  <c r="R446" i="2"/>
  <c r="S447" i="2"/>
  <c r="Q446" i="2"/>
  <c r="M446" i="2" l="1"/>
  <c r="N446" i="2"/>
  <c r="O447" i="2" s="1"/>
  <c r="R447" i="2" s="1"/>
  <c r="AB447" i="2" l="1"/>
  <c r="P447" i="2"/>
  <c r="Q447" i="2"/>
  <c r="S448" i="2"/>
  <c r="M447" i="2" l="1"/>
  <c r="N447" i="2"/>
  <c r="O448" i="2" s="1"/>
  <c r="AB448" i="2" s="1"/>
  <c r="R448" i="2" l="1"/>
  <c r="Q448" i="2"/>
  <c r="S449" i="2"/>
  <c r="P448" i="2"/>
  <c r="M448" i="2" s="1"/>
  <c r="N448" i="2" l="1"/>
  <c r="O449" i="2" s="1"/>
  <c r="AB449" i="2" s="1"/>
  <c r="Q449" i="2" l="1"/>
  <c r="R449" i="2"/>
  <c r="P449" i="2"/>
  <c r="S450" i="2"/>
  <c r="N449" i="2" l="1"/>
  <c r="M449" i="2"/>
  <c r="O450" i="2" l="1"/>
  <c r="AB450" i="2" s="1"/>
  <c r="S451" i="2" l="1"/>
  <c r="R450" i="2"/>
  <c r="P450" i="2"/>
  <c r="Q450" i="2"/>
  <c r="N450" i="2" s="1"/>
  <c r="M450" i="2" l="1"/>
  <c r="O451" i="2" s="1"/>
  <c r="AB451" i="2" l="1"/>
  <c r="P451" i="2"/>
  <c r="R451" i="2"/>
  <c r="Q451" i="2"/>
  <c r="S452" i="2"/>
  <c r="M451" i="2"/>
  <c r="N451" i="2"/>
  <c r="O452" i="2" l="1"/>
  <c r="AB452" i="2" s="1"/>
  <c r="P452" i="2" l="1"/>
  <c r="Q452" i="2"/>
  <c r="N452" i="2" s="1"/>
  <c r="R452" i="2"/>
  <c r="S453" i="2"/>
  <c r="M452" i="2"/>
  <c r="O453" i="2" l="1"/>
  <c r="Q453" i="2" s="1"/>
  <c r="R453" i="2" l="1"/>
  <c r="S454" i="2"/>
  <c r="P453" i="2"/>
  <c r="N453" i="2" s="1"/>
  <c r="AB453" i="2"/>
  <c r="M453" i="2"/>
  <c r="O454" i="2" l="1"/>
  <c r="P454" i="2" l="1"/>
  <c r="S455" i="2"/>
  <c r="AB454" i="2"/>
  <c r="R454" i="2"/>
  <c r="Q454" i="2"/>
  <c r="M454" i="2" s="1"/>
  <c r="N454" i="2" l="1"/>
  <c r="O455" i="2" s="1"/>
  <c r="S456" i="2" l="1"/>
  <c r="AB455" i="2"/>
  <c r="R455" i="2"/>
  <c r="P455" i="2"/>
  <c r="Q455" i="2"/>
  <c r="N455" i="2" l="1"/>
  <c r="M455" i="2"/>
  <c r="O456" i="2" s="1"/>
  <c r="R456" i="2" l="1"/>
  <c r="S457" i="2"/>
  <c r="AB456" i="2"/>
  <c r="M456" i="2"/>
  <c r="O457" i="2" s="1"/>
  <c r="Q456" i="2"/>
  <c r="N456" i="2" s="1"/>
  <c r="P456" i="2"/>
  <c r="P457" i="2" l="1"/>
  <c r="S458" i="2"/>
  <c r="AB457" i="2"/>
  <c r="R457" i="2"/>
  <c r="Q457" i="2"/>
  <c r="N457" i="2" s="1"/>
  <c r="M457" i="2"/>
  <c r="O458" i="2" s="1"/>
  <c r="R458" i="2" l="1"/>
  <c r="S459" i="2"/>
  <c r="AB458" i="2"/>
  <c r="Q458" i="2"/>
  <c r="P458" i="2"/>
  <c r="N458" i="2" s="1"/>
  <c r="M458" i="2"/>
  <c r="O459" i="2" s="1"/>
  <c r="R459" i="2" l="1"/>
  <c r="S460" i="2"/>
  <c r="AB459" i="2"/>
  <c r="Q459" i="2"/>
  <c r="P459" i="2"/>
  <c r="N459" i="2" s="1"/>
  <c r="M459" i="2" l="1"/>
  <c r="O460" i="2" s="1"/>
  <c r="S461" i="2" l="1"/>
  <c r="AB460" i="2"/>
  <c r="R460" i="2"/>
  <c r="Q460" i="2"/>
  <c r="P460" i="2"/>
  <c r="N460" i="2" s="1"/>
  <c r="M460" i="2" l="1"/>
  <c r="O461" i="2" s="1"/>
  <c r="S462" i="2" l="1"/>
  <c r="AB461" i="2"/>
  <c r="P461" i="2"/>
  <c r="Q461" i="2"/>
  <c r="R461" i="2"/>
  <c r="M461" i="2" l="1"/>
  <c r="N461" i="2"/>
  <c r="O462" i="2" s="1"/>
  <c r="S463" i="2" l="1"/>
  <c r="AB462" i="2"/>
  <c r="R462" i="2"/>
  <c r="P462" i="2"/>
  <c r="Q462" i="2"/>
  <c r="M462" i="2" l="1"/>
  <c r="N462" i="2"/>
  <c r="O463" i="2" l="1"/>
  <c r="S464" i="2" s="1"/>
  <c r="AB463" i="2" l="1"/>
  <c r="R463" i="2"/>
  <c r="P463" i="2"/>
  <c r="Q463" i="2"/>
  <c r="N463" i="2" s="1"/>
  <c r="M463" i="2" l="1"/>
  <c r="O464" i="2" s="1"/>
  <c r="P464" i="2" s="1"/>
  <c r="R464" i="2" l="1"/>
  <c r="Q464" i="2"/>
  <c r="M464" i="2" s="1"/>
  <c r="S465" i="2"/>
  <c r="O465" i="2"/>
  <c r="Q465" i="2" s="1"/>
  <c r="AB464" i="2"/>
  <c r="N464" i="2"/>
  <c r="S466" i="2" l="1"/>
  <c r="AB465" i="2"/>
  <c r="R465" i="2"/>
  <c r="P465" i="2"/>
  <c r="M465" i="2" s="1"/>
  <c r="N465" i="2" l="1"/>
  <c r="O466" i="2" s="1"/>
  <c r="P466" i="2" s="1"/>
  <c r="N466" i="2"/>
  <c r="O467" i="2" s="1"/>
  <c r="M466" i="2" l="1"/>
  <c r="R466" i="2"/>
  <c r="Q466" i="2"/>
  <c r="AB466" i="2"/>
  <c r="S467" i="2"/>
  <c r="S468" i="2"/>
  <c r="AB467" i="2"/>
  <c r="P467" i="2"/>
  <c r="R467" i="2"/>
  <c r="Q467" i="2"/>
  <c r="N467" i="2" l="1"/>
  <c r="M467" i="2"/>
  <c r="O468" i="2" s="1"/>
  <c r="S469" i="2" l="1"/>
  <c r="AB468" i="2"/>
  <c r="Q468" i="2"/>
  <c r="R468" i="2"/>
  <c r="P468" i="2"/>
  <c r="M468" i="2" l="1"/>
  <c r="N468" i="2"/>
  <c r="O469" i="2" s="1"/>
  <c r="S470" i="2" l="1"/>
  <c r="AB469" i="2"/>
  <c r="P469" i="2"/>
  <c r="Q469" i="2"/>
  <c r="R469" i="2"/>
  <c r="N469" i="2" l="1"/>
  <c r="M469" i="2"/>
  <c r="O470" i="2" l="1"/>
  <c r="Q470" i="2" s="1"/>
  <c r="R470" i="2" l="1"/>
  <c r="P470" i="2"/>
  <c r="S471" i="2"/>
  <c r="AB470" i="2"/>
  <c r="M470" i="2"/>
  <c r="N470" i="2"/>
  <c r="O471" i="2" l="1"/>
  <c r="Q471" i="2" s="1"/>
  <c r="AB471" i="2" l="1"/>
  <c r="P471" i="2"/>
  <c r="N471" i="2" s="1"/>
  <c r="R471" i="2"/>
  <c r="S472" i="2"/>
  <c r="M471" i="2" l="1"/>
  <c r="O472" i="2" s="1"/>
  <c r="Q472" i="2" s="1"/>
  <c r="P472" i="2" l="1"/>
  <c r="N472" i="2" s="1"/>
  <c r="S473" i="2"/>
  <c r="R472" i="2"/>
  <c r="AB472" i="2"/>
  <c r="M472" i="2"/>
  <c r="O473" i="2" l="1"/>
  <c r="R473" i="2" l="1"/>
  <c r="S474" i="2"/>
  <c r="AB473" i="2"/>
  <c r="Q473" i="2"/>
  <c r="P473" i="2"/>
  <c r="M473" i="2"/>
  <c r="N473" i="2"/>
  <c r="O474" i="2" l="1"/>
  <c r="R474" i="2" l="1"/>
  <c r="S475" i="2"/>
  <c r="AB474" i="2"/>
  <c r="P474" i="2"/>
  <c r="Q474" i="2"/>
  <c r="N474" i="2"/>
  <c r="M474" i="2"/>
  <c r="O475" i="2" s="1"/>
  <c r="S476" i="2" l="1"/>
  <c r="AB475" i="2"/>
  <c r="R475" i="2"/>
  <c r="Q475" i="2"/>
  <c r="P475" i="2"/>
  <c r="N475" i="2" l="1"/>
  <c r="M475" i="2"/>
  <c r="O476" i="2" s="1"/>
  <c r="S477" i="2" l="1"/>
  <c r="AB476" i="2"/>
  <c r="R476" i="2"/>
  <c r="Q476" i="2"/>
  <c r="P476" i="2"/>
  <c r="M476" i="2" l="1"/>
  <c r="N476" i="2"/>
  <c r="O477" i="2" l="1"/>
  <c r="AB477" i="2" s="1"/>
  <c r="P477" i="2" l="1"/>
  <c r="R477" i="2"/>
  <c r="S478" i="2"/>
  <c r="Q477" i="2"/>
  <c r="M477" i="2" l="1"/>
  <c r="N477" i="2"/>
  <c r="O478" i="2" l="1"/>
  <c r="S479" i="2" s="1"/>
  <c r="AB478" i="2" l="1"/>
  <c r="P478" i="2"/>
  <c r="R478" i="2"/>
  <c r="Q478" i="2"/>
  <c r="N478" i="2" l="1"/>
  <c r="M478" i="2"/>
  <c r="O479" i="2" l="1"/>
  <c r="Q479" i="2" s="1"/>
  <c r="S480" i="2" l="1"/>
  <c r="AB479" i="2"/>
  <c r="P479" i="2"/>
  <c r="M479" i="2" s="1"/>
  <c r="R479" i="2"/>
  <c r="N479" i="2"/>
  <c r="O480" i="2" l="1"/>
  <c r="S481" i="2" s="1"/>
  <c r="AB480" i="2"/>
  <c r="R480" i="2"/>
  <c r="P480" i="2" l="1"/>
  <c r="Q480" i="2"/>
  <c r="M480" i="2"/>
  <c r="N480" i="2"/>
  <c r="O481" i="2" l="1"/>
  <c r="Q481" i="2" s="1"/>
  <c r="S482" i="2" l="1"/>
  <c r="AB481" i="2"/>
  <c r="R481" i="2"/>
  <c r="P481" i="2"/>
  <c r="N481" i="2" s="1"/>
  <c r="M481" i="2" l="1"/>
  <c r="O482" i="2" s="1"/>
  <c r="AB482" i="2" s="1"/>
  <c r="S483" i="2" l="1"/>
  <c r="P482" i="2"/>
  <c r="Q482" i="2"/>
  <c r="R482" i="2"/>
  <c r="M482" i="2" l="1"/>
  <c r="O483" i="2" s="1"/>
  <c r="AB483" i="2" s="1"/>
  <c r="N482" i="2"/>
  <c r="P483" i="2" l="1"/>
  <c r="M483" i="2" s="1"/>
  <c r="N483" i="2"/>
  <c r="O484" i="2" s="1"/>
  <c r="S485" i="2" s="1"/>
  <c r="R483" i="2"/>
  <c r="S484" i="2"/>
  <c r="Q483" i="2"/>
  <c r="AB484" i="2"/>
  <c r="R484" i="2"/>
  <c r="Q484" i="2"/>
  <c r="P484" i="2" l="1"/>
  <c r="M484" i="2" s="1"/>
  <c r="N484" i="2"/>
  <c r="O485" i="2" l="1"/>
  <c r="R485" i="2" s="1"/>
  <c r="Q485" i="2"/>
  <c r="S486" i="2"/>
  <c r="AB485" i="2"/>
  <c r="P485" i="2"/>
  <c r="M485" i="2" l="1"/>
  <c r="O486" i="2" s="1"/>
  <c r="P486" i="2" s="1"/>
  <c r="N486" i="2" s="1"/>
  <c r="N485" i="2"/>
  <c r="Q486" i="2" l="1"/>
  <c r="R486" i="2"/>
  <c r="S487" i="2"/>
  <c r="AB486" i="2"/>
  <c r="M486" i="2"/>
  <c r="O487" i="2" s="1"/>
  <c r="S488" i="2" l="1"/>
  <c r="AB487" i="2"/>
  <c r="R487" i="2"/>
  <c r="Q487" i="2"/>
  <c r="P487" i="2"/>
  <c r="M487" i="2" l="1"/>
  <c r="N487" i="2"/>
  <c r="O488" i="2" l="1"/>
  <c r="Q488" i="2" l="1"/>
  <c r="S489" i="2"/>
  <c r="AB488" i="2"/>
  <c r="R488" i="2"/>
  <c r="P488" i="2"/>
  <c r="N488" i="2" s="1"/>
  <c r="M488" i="2" l="1"/>
  <c r="O489" i="2" s="1"/>
  <c r="P489" i="2" l="1"/>
  <c r="S490" i="2"/>
  <c r="AB489" i="2"/>
  <c r="R489" i="2"/>
  <c r="Q489" i="2"/>
  <c r="N489" i="2" l="1"/>
  <c r="O490" i="2" s="1"/>
  <c r="AB490" i="2" s="1"/>
  <c r="M489" i="2"/>
  <c r="R490" i="2" l="1"/>
  <c r="Q490" i="2"/>
  <c r="P490" i="2"/>
  <c r="S491" i="2"/>
  <c r="N490" i="2" l="1"/>
  <c r="M490" i="2"/>
  <c r="O491" i="2" l="1"/>
  <c r="Q491" i="2" s="1"/>
  <c r="AB491" i="2" l="1"/>
  <c r="R491" i="2"/>
  <c r="P491" i="2"/>
  <c r="N491" i="2" s="1"/>
  <c r="S492" i="2"/>
  <c r="M491" i="2"/>
  <c r="O492" i="2" s="1"/>
  <c r="P492" i="2" l="1"/>
  <c r="S493" i="2"/>
  <c r="AB492" i="2"/>
  <c r="Q492" i="2"/>
  <c r="R492" i="2"/>
  <c r="N492" i="2" l="1"/>
  <c r="M492" i="2"/>
  <c r="O493" i="2" l="1"/>
  <c r="AB493" i="2" s="1"/>
  <c r="Q493" i="2" l="1"/>
  <c r="P493" i="2"/>
  <c r="R493" i="2"/>
  <c r="S494" i="2"/>
  <c r="N493" i="2" l="1"/>
  <c r="M493" i="2"/>
  <c r="O494" i="2" l="1"/>
  <c r="S495" i="2" s="1"/>
  <c r="Q494" i="2" l="1"/>
  <c r="AB494" i="2"/>
  <c r="R494" i="2"/>
  <c r="P494" i="2"/>
  <c r="N494" i="2" l="1"/>
  <c r="M494" i="2"/>
  <c r="O495" i="2" s="1"/>
  <c r="S496" i="2" s="1"/>
  <c r="P495" i="2" l="1"/>
  <c r="Q495" i="2"/>
  <c r="R495" i="2"/>
  <c r="AB495" i="2"/>
  <c r="N495" i="2" l="1"/>
  <c r="M495" i="2"/>
  <c r="O496" i="2" l="1"/>
  <c r="P496" i="2" s="1"/>
  <c r="R496" i="2" l="1"/>
  <c r="AB496" i="2"/>
  <c r="Q496" i="2"/>
  <c r="N496" i="2" s="1"/>
  <c r="S497" i="2"/>
  <c r="M496" i="2"/>
  <c r="O497" i="2" s="1"/>
  <c r="R497" i="2" s="1"/>
  <c r="Q497" i="2" l="1"/>
  <c r="P497" i="2"/>
  <c r="AB497" i="2"/>
  <c r="S498" i="2"/>
  <c r="N497" i="2" l="1"/>
  <c r="M497" i="2"/>
  <c r="O498" i="2" s="1"/>
  <c r="R498" i="2" s="1"/>
  <c r="N498" i="2" l="1"/>
  <c r="S499" i="2"/>
  <c r="P498" i="2"/>
  <c r="Q498" i="2"/>
  <c r="M498" i="2"/>
  <c r="O499" i="2" s="1"/>
  <c r="R499" i="2" s="1"/>
  <c r="AB498" i="2"/>
  <c r="S500" i="2" l="1"/>
  <c r="Q499" i="2"/>
  <c r="P499" i="2"/>
  <c r="AB499" i="2"/>
  <c r="M499" i="2" l="1"/>
  <c r="N499" i="2"/>
  <c r="O500" i="2" s="1"/>
  <c r="S501" i="2" s="1"/>
  <c r="Q500" i="2" l="1"/>
  <c r="P500" i="2"/>
  <c r="AB500" i="2"/>
  <c r="R500" i="2"/>
  <c r="M500" i="2" l="1"/>
  <c r="N500" i="2"/>
  <c r="O501" i="2" l="1"/>
  <c r="AB501" i="2" s="1"/>
  <c r="S502" i="2" l="1"/>
  <c r="Q501" i="2"/>
  <c r="P501" i="2"/>
  <c r="R501" i="2"/>
  <c r="N501" i="2" l="1"/>
  <c r="M501" i="2"/>
  <c r="O502" i="2" s="1"/>
  <c r="AB502" i="2" l="1"/>
  <c r="R502" i="2"/>
  <c r="S503" i="2"/>
  <c r="Q502" i="2"/>
  <c r="M502" i="2"/>
  <c r="P502" i="2"/>
  <c r="N502" i="2"/>
  <c r="O503" i="2"/>
  <c r="AB503" i="2" s="1"/>
  <c r="Q503" i="2" l="1"/>
  <c r="P503" i="2"/>
  <c r="N503" i="2" s="1"/>
  <c r="R503" i="2"/>
  <c r="S504" i="2"/>
  <c r="M503" i="2" l="1"/>
  <c r="O504" i="2" s="1"/>
  <c r="R504" i="2" l="1"/>
  <c r="S505" i="2"/>
  <c r="AB504" i="2"/>
  <c r="P504" i="2"/>
  <c r="Q504" i="2"/>
  <c r="N504" i="2" l="1"/>
  <c r="M504" i="2"/>
  <c r="O505" i="2" l="1"/>
  <c r="P505" i="2" l="1"/>
  <c r="S506" i="2"/>
  <c r="AB505" i="2"/>
  <c r="Q505" i="2"/>
  <c r="R505" i="2"/>
  <c r="M505" i="2" l="1"/>
  <c r="O506" i="2" s="1"/>
  <c r="R506" i="2" s="1"/>
  <c r="N505" i="2"/>
  <c r="AB506" i="2" l="1"/>
  <c r="Q506" i="2"/>
  <c r="N506" i="2" s="1"/>
  <c r="P506" i="2"/>
  <c r="S507" i="2"/>
  <c r="M506" i="2"/>
  <c r="O507" i="2" s="1"/>
  <c r="N507" i="2" s="1"/>
  <c r="Q507" i="2" l="1"/>
  <c r="R507" i="2"/>
  <c r="O508" i="2"/>
  <c r="S509" i="2" s="1"/>
  <c r="AB507" i="2"/>
  <c r="P507" i="2"/>
  <c r="S508" i="2"/>
  <c r="M507" i="2"/>
  <c r="R508" i="2" l="1"/>
  <c r="Q508" i="2"/>
  <c r="AB508" i="2"/>
  <c r="P508" i="2"/>
  <c r="N508" i="2" s="1"/>
  <c r="O509" i="2" s="1"/>
  <c r="S510" i="2" s="1"/>
  <c r="M508" i="2"/>
  <c r="R509" i="2" l="1"/>
  <c r="AB509" i="2"/>
  <c r="P509" i="2"/>
  <c r="Q509" i="2"/>
  <c r="N509" i="2"/>
  <c r="M509" i="2"/>
  <c r="O510" i="2" s="1"/>
  <c r="S511" i="2" l="1"/>
  <c r="AB510" i="2"/>
  <c r="R510" i="2"/>
  <c r="P510" i="2"/>
  <c r="Q510" i="2"/>
  <c r="N510" i="2" l="1"/>
  <c r="M510" i="2"/>
  <c r="O511" i="2" l="1"/>
  <c r="P511" i="2" l="1"/>
  <c r="S512" i="2"/>
  <c r="AB511" i="2"/>
  <c r="R511" i="2"/>
  <c r="Q511" i="2"/>
  <c r="M511" i="2"/>
  <c r="N511" i="2"/>
  <c r="O512" i="2" s="1"/>
  <c r="S513" i="2" l="1"/>
  <c r="AB512" i="2"/>
  <c r="Q512" i="2"/>
  <c r="P512" i="2"/>
  <c r="M512" i="2" s="1"/>
  <c r="R512" i="2"/>
  <c r="N512" i="2" l="1"/>
  <c r="O513" i="2" s="1"/>
  <c r="S514" i="2" l="1"/>
  <c r="AB513" i="2"/>
  <c r="Q513" i="2"/>
  <c r="P513" i="2"/>
  <c r="N513" i="2" s="1"/>
  <c r="R513" i="2"/>
  <c r="M513" i="2" l="1"/>
  <c r="O514" i="2" s="1"/>
  <c r="S515" i="2" l="1"/>
  <c r="AB514" i="2"/>
  <c r="R514" i="2"/>
  <c r="P514" i="2"/>
  <c r="Q514" i="2"/>
  <c r="M514" i="2" l="1"/>
  <c r="N514" i="2"/>
  <c r="O515" i="2" l="1"/>
  <c r="P515" i="2" s="1"/>
  <c r="R515" i="2" l="1"/>
  <c r="S516" i="2"/>
  <c r="Q515" i="2"/>
  <c r="M515" i="2" s="1"/>
  <c r="AB515" i="2"/>
  <c r="N515" i="2"/>
  <c r="O516" i="2" l="1"/>
  <c r="Q516" i="2" l="1"/>
  <c r="S517" i="2"/>
  <c r="AB516" i="2"/>
  <c r="P516" i="2"/>
  <c r="R516" i="2"/>
  <c r="M516" i="2" l="1"/>
  <c r="N516" i="2"/>
  <c r="O517" i="2" l="1"/>
  <c r="S518" i="2" s="1"/>
  <c r="Q517" i="2" l="1"/>
  <c r="R517" i="2"/>
  <c r="P517" i="2"/>
  <c r="AB517" i="2"/>
  <c r="M517" i="2" l="1"/>
  <c r="N517" i="2"/>
  <c r="O518" i="2" l="1"/>
  <c r="S519" i="2" s="1"/>
  <c r="AB518" i="2" l="1"/>
  <c r="P518" i="2"/>
  <c r="Q518" i="2"/>
  <c r="N518" i="2" s="1"/>
  <c r="R518" i="2"/>
  <c r="M518" i="2" l="1"/>
  <c r="O519" i="2" s="1"/>
  <c r="AB519" i="2" s="1"/>
  <c r="P519" i="2" l="1"/>
  <c r="S520" i="2"/>
  <c r="Q519" i="2"/>
  <c r="N519" i="2" s="1"/>
  <c r="R519" i="2"/>
  <c r="M519" i="2" l="1"/>
  <c r="O520" i="2" s="1"/>
  <c r="S521" i="2" s="1"/>
  <c r="Q520" i="2" l="1"/>
  <c r="AB520" i="2"/>
  <c r="R520" i="2"/>
  <c r="P520" i="2"/>
  <c r="N520" i="2" l="1"/>
  <c r="M520" i="2"/>
  <c r="O521" i="2" l="1"/>
  <c r="S522" i="2" s="1"/>
  <c r="AB521" i="2" l="1"/>
  <c r="P521" i="2"/>
  <c r="N521" i="2" s="1"/>
  <c r="M521" i="2"/>
  <c r="O522" i="2" s="1"/>
  <c r="P522" i="2" s="1"/>
  <c r="R521" i="2"/>
  <c r="Q521" i="2"/>
  <c r="AB522" i="2" l="1"/>
  <c r="S523" i="2"/>
  <c r="Q522" i="2"/>
  <c r="M522" i="2" s="1"/>
  <c r="R522" i="2"/>
  <c r="N522" i="2" l="1"/>
  <c r="O523" i="2" s="1"/>
  <c r="AB523" i="2" s="1"/>
  <c r="S524" i="2" l="1"/>
  <c r="P523" i="2"/>
  <c r="Q523" i="2"/>
  <c r="M523" i="2" s="1"/>
  <c r="O524" i="2" s="1"/>
  <c r="R523" i="2"/>
  <c r="AB524" i="2" l="1"/>
  <c r="P524" i="2"/>
  <c r="R524" i="2"/>
  <c r="Q524" i="2"/>
  <c r="M524" i="2"/>
  <c r="S525" i="2"/>
  <c r="N524" i="2"/>
  <c r="N523" i="2"/>
  <c r="O525" i="2"/>
  <c r="S526" i="2" l="1"/>
  <c r="AB525" i="2"/>
  <c r="P525" i="2"/>
  <c r="R525" i="2"/>
  <c r="Q525" i="2"/>
  <c r="N525" i="2" l="1"/>
  <c r="M525" i="2"/>
  <c r="O526" i="2" s="1"/>
  <c r="P526" i="2" l="1"/>
  <c r="S527" i="2"/>
  <c r="AB526" i="2"/>
  <c r="Q526" i="2"/>
  <c r="N526" i="2" s="1"/>
  <c r="R526" i="2"/>
  <c r="M526" i="2"/>
  <c r="O527" i="2" s="1"/>
  <c r="S528" i="2" l="1"/>
  <c r="AB527" i="2"/>
  <c r="P527" i="2"/>
  <c r="Q527" i="2"/>
  <c r="R527" i="2"/>
  <c r="N527" i="2" l="1"/>
  <c r="M527" i="2"/>
  <c r="O528" i="2" s="1"/>
  <c r="R528" i="2" l="1"/>
  <c r="S529" i="2"/>
  <c r="AB528" i="2"/>
  <c r="P528" i="2"/>
  <c r="N528" i="2" s="1"/>
  <c r="Q528" i="2"/>
  <c r="M528" i="2"/>
  <c r="O529" i="2" s="1"/>
  <c r="S530" i="2" l="1"/>
  <c r="AB529" i="2"/>
  <c r="P529" i="2"/>
  <c r="R529" i="2"/>
  <c r="Q529" i="2"/>
  <c r="N529" i="2" l="1"/>
  <c r="M529" i="2"/>
  <c r="O530" i="2" s="1"/>
  <c r="S531" i="2" l="1"/>
  <c r="AB530" i="2"/>
  <c r="Q530" i="2"/>
  <c r="R530" i="2"/>
  <c r="P530" i="2"/>
  <c r="M530" i="2" s="1"/>
  <c r="N530" i="2" l="1"/>
  <c r="O531" i="2" s="1"/>
  <c r="S532" i="2" l="1"/>
  <c r="AB531" i="2"/>
  <c r="P531" i="2"/>
  <c r="R531" i="2"/>
  <c r="Q531" i="2"/>
  <c r="M531" i="2" l="1"/>
  <c r="N531" i="2"/>
  <c r="O532" i="2" l="1"/>
  <c r="P532" i="2" s="1"/>
  <c r="Q532" i="2" l="1"/>
  <c r="N532" i="2" s="1"/>
  <c r="R532" i="2"/>
  <c r="S533" i="2"/>
  <c r="AB532" i="2"/>
  <c r="M532" i="2"/>
  <c r="O533" i="2" l="1"/>
  <c r="P533" i="2" l="1"/>
  <c r="S534" i="2"/>
  <c r="AB533" i="2"/>
  <c r="R533" i="2"/>
  <c r="Q533" i="2"/>
  <c r="N533" i="2" s="1"/>
  <c r="M533" i="2" l="1"/>
  <c r="O534" i="2" s="1"/>
  <c r="AB534" i="2" s="1"/>
  <c r="R534" i="2" l="1"/>
  <c r="P534" i="2"/>
  <c r="Q534" i="2"/>
  <c r="S535" i="2"/>
  <c r="N534" i="2" l="1"/>
  <c r="M534" i="2"/>
  <c r="O535" i="2" l="1"/>
  <c r="AB535" i="2" s="1"/>
  <c r="Q535" i="2" l="1"/>
  <c r="R535" i="2"/>
  <c r="S536" i="2"/>
  <c r="P535" i="2"/>
  <c r="M535" i="2" l="1"/>
  <c r="N535" i="2"/>
  <c r="O536" i="2" l="1"/>
  <c r="AB536" i="2" s="1"/>
  <c r="R536" i="2"/>
  <c r="P536" i="2" l="1"/>
  <c r="S537" i="2"/>
  <c r="Q536" i="2"/>
  <c r="M536" i="2" s="1"/>
  <c r="N536" i="2" l="1"/>
  <c r="O537" i="2"/>
  <c r="S538" i="2" s="1"/>
  <c r="R537" i="2" l="1"/>
  <c r="P537" i="2"/>
  <c r="Q537" i="2"/>
  <c r="M537" i="2" s="1"/>
  <c r="AB537" i="2"/>
  <c r="N537" i="2"/>
  <c r="O538" i="2" l="1"/>
  <c r="R538" i="2" s="1"/>
  <c r="S539" i="2"/>
  <c r="P538" i="2"/>
  <c r="Q538" i="2" l="1"/>
  <c r="M538" i="2" s="1"/>
  <c r="AB538" i="2"/>
  <c r="N538" i="2"/>
  <c r="O539" i="2" l="1"/>
  <c r="AB539" i="2" s="1"/>
  <c r="S540" i="2"/>
  <c r="R539" i="2"/>
  <c r="Q539" i="2"/>
  <c r="P539" i="2"/>
  <c r="N539" i="2"/>
  <c r="M539" i="2"/>
  <c r="O540" i="2" l="1"/>
  <c r="AB540" i="2" s="1"/>
  <c r="S541" i="2" l="1"/>
  <c r="Q540" i="2"/>
  <c r="P540" i="2"/>
  <c r="R540" i="2"/>
  <c r="N540" i="2" l="1"/>
  <c r="M540" i="2"/>
  <c r="O541" i="2" l="1"/>
  <c r="AB541" i="2" s="1"/>
  <c r="S542" i="2" l="1"/>
  <c r="P541" i="2"/>
  <c r="Q541" i="2"/>
  <c r="R541" i="2"/>
  <c r="M541" i="2"/>
  <c r="N541" i="2" l="1"/>
  <c r="O542" i="2"/>
  <c r="Q542" i="2" s="1"/>
  <c r="R542" i="2" l="1"/>
  <c r="P542" i="2"/>
  <c r="AB542" i="2"/>
  <c r="S543" i="2"/>
  <c r="N542" i="2"/>
  <c r="M542" i="2"/>
  <c r="O543" i="2" l="1"/>
  <c r="R543" i="2" s="1"/>
  <c r="Q543" i="2" l="1"/>
  <c r="P543" i="2"/>
  <c r="S544" i="2"/>
  <c r="AB543" i="2"/>
  <c r="M543" i="2" l="1"/>
  <c r="N543" i="2"/>
  <c r="O544" i="2" l="1"/>
  <c r="Q544" i="2" s="1"/>
  <c r="AB544" i="2" l="1"/>
  <c r="P544" i="2"/>
  <c r="M544" i="2" s="1"/>
  <c r="R544" i="2"/>
  <c r="S545" i="2"/>
  <c r="N544" i="2" l="1"/>
  <c r="O545" i="2" s="1"/>
  <c r="R545" i="2" l="1"/>
  <c r="AB545" i="2"/>
  <c r="S546" i="2"/>
  <c r="P545" i="2"/>
  <c r="Q545" i="2"/>
  <c r="N545" i="2" l="1"/>
  <c r="M545" i="2"/>
  <c r="O546" i="2" l="1"/>
  <c r="R546" i="2" s="1"/>
  <c r="AB546" i="2" l="1"/>
  <c r="Q546" i="2"/>
  <c r="S547" i="2"/>
  <c r="P546" i="2"/>
  <c r="N546" i="2" l="1"/>
  <c r="M546" i="2"/>
  <c r="O547" i="2" l="1"/>
  <c r="S548" i="2" l="1"/>
  <c r="R547" i="2"/>
  <c r="Q547" i="2"/>
  <c r="P547" i="2"/>
  <c r="N547" i="2"/>
  <c r="AB547" i="2"/>
  <c r="M547" i="2" l="1"/>
  <c r="O548" i="2" s="1"/>
  <c r="R548" i="2" l="1"/>
  <c r="AB548" i="2"/>
  <c r="Q548" i="2"/>
  <c r="P548" i="2"/>
  <c r="N548" i="2" s="1"/>
  <c r="S549" i="2"/>
  <c r="M548" i="2" l="1"/>
  <c r="O549" i="2" s="1"/>
  <c r="R549" i="2" l="1"/>
  <c r="AB549" i="2"/>
  <c r="S550" i="2"/>
  <c r="P549" i="2"/>
  <c r="Q549" i="2"/>
  <c r="M549" i="2" l="1"/>
  <c r="N549" i="2"/>
  <c r="O550" i="2" l="1"/>
  <c r="S551" i="2" s="1"/>
  <c r="AB550" i="2" l="1"/>
  <c r="P550" i="2"/>
  <c r="R550" i="2"/>
  <c r="Q550" i="2"/>
  <c r="M550" i="2" s="1"/>
  <c r="N550" i="2"/>
  <c r="O551" i="2" l="1"/>
  <c r="S552" i="2" s="1"/>
  <c r="AB551" i="2" l="1"/>
  <c r="Q551" i="2"/>
  <c r="P551" i="2"/>
  <c r="N551" i="2" s="1"/>
  <c r="R551" i="2"/>
  <c r="M551" i="2"/>
  <c r="O552" i="2" s="1"/>
  <c r="Q552" i="2" s="1"/>
  <c r="AB552" i="2" l="1"/>
  <c r="S553" i="2"/>
  <c r="R552" i="2"/>
  <c r="P552" i="2"/>
  <c r="N552" i="2" l="1"/>
  <c r="M552" i="2"/>
  <c r="O553" i="2" s="1"/>
  <c r="AB553" i="2" l="1"/>
  <c r="R553" i="2"/>
  <c r="Q553" i="2"/>
  <c r="P553" i="2"/>
  <c r="N553" i="2" s="1"/>
  <c r="S554" i="2"/>
  <c r="M553" i="2" l="1"/>
  <c r="O554" i="2"/>
  <c r="AB554" i="2" s="1"/>
  <c r="P554" i="2" l="1"/>
  <c r="Q554" i="2"/>
  <c r="S555" i="2"/>
  <c r="R554" i="2"/>
  <c r="M554" i="2"/>
  <c r="N554" i="2" l="1"/>
  <c r="O555" i="2"/>
  <c r="R555" i="2" s="1"/>
  <c r="AB555" i="2"/>
  <c r="P555" i="2"/>
  <c r="S556" i="2"/>
  <c r="Q555" i="2"/>
  <c r="N555" i="2" s="1"/>
  <c r="M555" i="2" l="1"/>
  <c r="O556" i="2"/>
  <c r="Q556" i="2" s="1"/>
  <c r="R556" i="2" l="1"/>
  <c r="AB556" i="2"/>
  <c r="S557" i="2"/>
  <c r="P556" i="2"/>
  <c r="M556" i="2" s="1"/>
  <c r="N556" i="2" l="1"/>
  <c r="O557" i="2" s="1"/>
  <c r="P557" i="2" s="1"/>
  <c r="R557" i="2" l="1"/>
  <c r="Q557" i="2"/>
  <c r="M557" i="2" s="1"/>
  <c r="AB557" i="2"/>
  <c r="S558" i="2"/>
  <c r="N557" i="2"/>
  <c r="O558" i="2" s="1"/>
  <c r="R558" i="2" s="1"/>
  <c r="Q558" i="2" l="1"/>
  <c r="AB558" i="2"/>
  <c r="S559" i="2"/>
  <c r="P558" i="2"/>
  <c r="N558" i="2" l="1"/>
  <c r="M558" i="2"/>
  <c r="O559" i="2" s="1"/>
  <c r="AB559" i="2" s="1"/>
  <c r="P559" i="2" l="1"/>
  <c r="Q559" i="2"/>
  <c r="R559" i="2"/>
  <c r="S560" i="2"/>
  <c r="M559" i="2" l="1"/>
  <c r="N559" i="2"/>
  <c r="O560" i="2" s="1"/>
  <c r="S561" i="2" s="1"/>
  <c r="AB560" i="2" l="1"/>
  <c r="P560" i="2"/>
  <c r="Q560" i="2"/>
  <c r="R560" i="2"/>
  <c r="M560" i="2" l="1"/>
  <c r="N560" i="2"/>
  <c r="O561" i="2" s="1"/>
  <c r="AB561" i="2" s="1"/>
  <c r="P561" i="2" l="1"/>
  <c r="Q561" i="2"/>
  <c r="R561" i="2"/>
  <c r="S562" i="2"/>
  <c r="N561" i="2"/>
  <c r="M561" i="2" l="1"/>
  <c r="O562" i="2" s="1"/>
  <c r="P562" i="2" s="1"/>
  <c r="S563" i="2" l="1"/>
  <c r="R562" i="2"/>
  <c r="AB562" i="2"/>
  <c r="Q562" i="2"/>
  <c r="M562" i="2" s="1"/>
  <c r="N562" i="2" l="1"/>
  <c r="O563" i="2"/>
  <c r="AB563" i="2" s="1"/>
  <c r="R563" i="2" l="1"/>
  <c r="S564" i="2"/>
  <c r="Q563" i="2"/>
  <c r="P563" i="2"/>
  <c r="N563" i="2" l="1"/>
  <c r="M563" i="2"/>
  <c r="O564" i="2" s="1"/>
  <c r="Q564" i="2" s="1"/>
  <c r="AB564" i="2" l="1"/>
  <c r="S565" i="2"/>
  <c r="P564" i="2"/>
  <c r="M564" i="2" s="1"/>
  <c r="R564" i="2"/>
  <c r="N564" i="2" l="1"/>
  <c r="O565" i="2" s="1"/>
  <c r="S566" i="2" l="1"/>
  <c r="R565" i="2"/>
  <c r="P565" i="2"/>
  <c r="AB565" i="2"/>
  <c r="Q565" i="2"/>
  <c r="M565" i="2" s="1"/>
  <c r="N565" i="2" l="1"/>
  <c r="O566" i="2" s="1"/>
  <c r="AB566" i="2" l="1"/>
  <c r="S567" i="2"/>
  <c r="P566" i="2"/>
  <c r="R566" i="2"/>
  <c r="Q566" i="2"/>
  <c r="M566" i="2" s="1"/>
  <c r="N566" i="2" l="1"/>
  <c r="O567" i="2"/>
  <c r="AB567" i="2" l="1"/>
  <c r="R567" i="2"/>
  <c r="S568" i="2"/>
  <c r="P567" i="2"/>
  <c r="Q567" i="2"/>
  <c r="M567" i="2" s="1"/>
  <c r="N567" i="2" l="1"/>
  <c r="O568" i="2"/>
  <c r="AB568" i="2" l="1"/>
  <c r="S569" i="2"/>
  <c r="Q568" i="2"/>
  <c r="R568" i="2"/>
  <c r="P568" i="2"/>
  <c r="M568" i="2" s="1"/>
  <c r="N568" i="2" l="1"/>
  <c r="O569" i="2" s="1"/>
  <c r="AB569" i="2" l="1"/>
  <c r="S570" i="2"/>
  <c r="R569" i="2"/>
  <c r="P569" i="2"/>
  <c r="Q569" i="2"/>
  <c r="M569" i="2"/>
  <c r="N569" i="2" l="1"/>
  <c r="O570" i="2"/>
  <c r="Q570" i="2" l="1"/>
  <c r="R570" i="2"/>
  <c r="AB570" i="2"/>
  <c r="P570" i="2"/>
  <c r="M570" i="2" s="1"/>
  <c r="S571" i="2"/>
  <c r="N570" i="2" l="1"/>
  <c r="O571" i="2" s="1"/>
  <c r="S572" i="2" l="1"/>
  <c r="R571" i="2"/>
  <c r="P571" i="2"/>
  <c r="Q571" i="2"/>
  <c r="N571" i="2" s="1"/>
  <c r="AB571" i="2"/>
  <c r="M571" i="2" l="1"/>
  <c r="O572" i="2" s="1"/>
  <c r="P572" i="2" l="1"/>
  <c r="S573" i="2"/>
  <c r="AB572" i="2"/>
  <c r="R572" i="2"/>
  <c r="Q572" i="2"/>
  <c r="N572" i="2" s="1"/>
  <c r="M572" i="2" l="1"/>
  <c r="O573" i="2" s="1"/>
  <c r="S574" i="2" l="1"/>
  <c r="AB573" i="2"/>
  <c r="R573" i="2"/>
  <c r="P573" i="2"/>
  <c r="Q573" i="2"/>
  <c r="M573" i="2" l="1"/>
  <c r="N573" i="2"/>
  <c r="O574" i="2" l="1"/>
  <c r="S575" i="2"/>
  <c r="AB574" i="2"/>
  <c r="Q574" i="2"/>
  <c r="P574" i="2"/>
  <c r="R574" i="2"/>
  <c r="M574" i="2" l="1"/>
  <c r="N574" i="2"/>
  <c r="O575" i="2"/>
  <c r="P575" i="2" s="1"/>
  <c r="R575" i="2" l="1"/>
  <c r="Q575" i="2"/>
  <c r="N575" i="2" s="1"/>
  <c r="AB575" i="2"/>
  <c r="S576" i="2"/>
  <c r="M575" i="2"/>
  <c r="O576" i="2" l="1"/>
  <c r="AB576" i="2"/>
  <c r="S577" i="2"/>
  <c r="Q576" i="2"/>
  <c r="R576" i="2"/>
  <c r="P576" i="2"/>
  <c r="M576" i="2" s="1"/>
  <c r="N576" i="2" l="1"/>
  <c r="O577" i="2" s="1"/>
  <c r="S578" i="2" s="1"/>
  <c r="R577" i="2" l="1"/>
  <c r="P577" i="2"/>
  <c r="Q577" i="2"/>
  <c r="AB577" i="2"/>
  <c r="M577" i="2"/>
  <c r="N577" i="2" l="1"/>
  <c r="O578" i="2"/>
  <c r="P578" i="2" s="1"/>
  <c r="Q578" i="2" l="1"/>
  <c r="M578" i="2" s="1"/>
  <c r="AB578" i="2"/>
  <c r="R578" i="2"/>
  <c r="S579" i="2"/>
  <c r="N578" i="2"/>
  <c r="O579" i="2" s="1"/>
  <c r="AB579" i="2" l="1"/>
  <c r="R579" i="2"/>
  <c r="P579" i="2"/>
  <c r="Q579" i="2"/>
  <c r="S580" i="2"/>
  <c r="N579" i="2"/>
  <c r="M579" i="2" l="1"/>
  <c r="O580" i="2" s="1"/>
  <c r="Q580" i="2" l="1"/>
  <c r="R580" i="2"/>
  <c r="P580" i="2"/>
  <c r="AB580" i="2"/>
  <c r="S581" i="2"/>
  <c r="M580" i="2"/>
  <c r="N580" i="2"/>
  <c r="O581" i="2" l="1"/>
  <c r="AB581" i="2" s="1"/>
  <c r="P581" i="2"/>
  <c r="Q581" i="2"/>
  <c r="R581" i="2"/>
  <c r="S582" i="2" l="1"/>
  <c r="N581" i="2"/>
  <c r="M581" i="2"/>
  <c r="O582" i="2" s="1"/>
  <c r="AB582" i="2" s="1"/>
  <c r="Q582" i="2" l="1"/>
  <c r="R582" i="2"/>
  <c r="S583" i="2"/>
  <c r="P582" i="2"/>
  <c r="M582" i="2" s="1"/>
  <c r="N582" i="2" l="1"/>
  <c r="O583" i="2" s="1"/>
  <c r="P583" i="2" l="1"/>
  <c r="AB583" i="2"/>
  <c r="Q583" i="2"/>
  <c r="R583" i="2"/>
  <c r="S584" i="2"/>
  <c r="M583" i="2"/>
  <c r="N583" i="2"/>
  <c r="O584" i="2" l="1"/>
  <c r="R584" i="2" s="1"/>
  <c r="S585" i="2" l="1"/>
  <c r="Q584" i="2"/>
  <c r="P584" i="2"/>
  <c r="AB584" i="2"/>
  <c r="N584" i="2"/>
  <c r="M584" i="2"/>
  <c r="O585" i="2" s="1"/>
  <c r="Q585" i="2" s="1"/>
  <c r="R585" i="2" l="1"/>
  <c r="S586" i="2"/>
  <c r="P585" i="2"/>
  <c r="M585" i="2" s="1"/>
  <c r="AB585" i="2"/>
  <c r="N585" i="2" l="1"/>
  <c r="O586" i="2" s="1"/>
  <c r="AB586" i="2" l="1"/>
  <c r="R586" i="2"/>
  <c r="P586" i="2"/>
  <c r="Q586" i="2"/>
  <c r="S587" i="2"/>
  <c r="N586" i="2" l="1"/>
  <c r="M586" i="2"/>
  <c r="O587" i="2" l="1"/>
  <c r="R587" i="2" s="1"/>
  <c r="Q587" i="2" l="1"/>
  <c r="S588" i="2"/>
  <c r="AB587" i="2"/>
  <c r="P587" i="2"/>
  <c r="M587" i="2" l="1"/>
  <c r="N587" i="2"/>
  <c r="O588" i="2" l="1"/>
  <c r="AB588" i="2" s="1"/>
  <c r="S589" i="2" l="1"/>
  <c r="Q588" i="2"/>
  <c r="P588" i="2"/>
  <c r="R588" i="2"/>
  <c r="M588" i="2"/>
  <c r="N588" i="2" l="1"/>
  <c r="O589" i="2" s="1"/>
  <c r="S590" i="2" l="1"/>
  <c r="P589" i="2"/>
  <c r="AB589" i="2"/>
  <c r="Q589" i="2"/>
  <c r="R589" i="2"/>
  <c r="N589" i="2"/>
  <c r="M589" i="2"/>
  <c r="O590" i="2" s="1"/>
  <c r="AB590" i="2" s="1"/>
  <c r="Q590" i="2" l="1"/>
  <c r="R590" i="2"/>
  <c r="P590" i="2"/>
  <c r="S591" i="2"/>
  <c r="N590" i="2" l="1"/>
  <c r="M590" i="2"/>
  <c r="O591" i="2" s="1"/>
  <c r="S592" i="2" s="1"/>
  <c r="Q591" i="2" l="1"/>
  <c r="P591" i="2"/>
  <c r="M591" i="2" s="1"/>
  <c r="AB591" i="2"/>
  <c r="R591" i="2"/>
  <c r="N591" i="2"/>
  <c r="O592" i="2" l="1"/>
  <c r="S593" i="2" s="1"/>
  <c r="AB592" i="2"/>
  <c r="P592" i="2" l="1"/>
  <c r="Q592" i="2"/>
  <c r="R592" i="2"/>
  <c r="N592" i="2" l="1"/>
  <c r="M592" i="2"/>
  <c r="O593" i="2" s="1"/>
  <c r="R593" i="2" s="1"/>
  <c r="P593" i="2" l="1"/>
  <c r="AB593" i="2"/>
  <c r="S594" i="2"/>
  <c r="Q593" i="2"/>
  <c r="M593" i="2" s="1"/>
  <c r="O594" i="2" s="1"/>
  <c r="S595" i="2" s="1"/>
  <c r="N593" i="2" l="1"/>
  <c r="Q594" i="2"/>
  <c r="P594" i="2"/>
  <c r="N594" i="2" s="1"/>
  <c r="R594" i="2"/>
  <c r="AB594" i="2"/>
  <c r="M594" i="2"/>
  <c r="O595" i="2" s="1"/>
  <c r="P595" i="2" s="1"/>
  <c r="S596" i="2" l="1"/>
  <c r="N595" i="2"/>
  <c r="Q595" i="2"/>
  <c r="R595" i="2"/>
  <c r="AB595" i="2"/>
  <c r="M595" i="2"/>
  <c r="O596" i="2" s="1"/>
  <c r="AB596" i="2" s="1"/>
  <c r="P596" i="2" l="1"/>
  <c r="S597" i="2"/>
  <c r="R596" i="2"/>
  <c r="Q596" i="2"/>
  <c r="N596" i="2"/>
  <c r="M596" i="2"/>
  <c r="O597" i="2" s="1"/>
  <c r="M597" i="2" s="1"/>
  <c r="S598" i="2" l="1"/>
  <c r="Q597" i="2"/>
  <c r="R597" i="2"/>
  <c r="AB597" i="2"/>
  <c r="N597" i="2"/>
  <c r="O598" i="2" s="1"/>
  <c r="Q598" i="2" s="1"/>
  <c r="P597" i="2"/>
  <c r="S599" i="2" l="1"/>
  <c r="AB598" i="2"/>
  <c r="R598" i="2"/>
  <c r="P598" i="2"/>
  <c r="M598" i="2" s="1"/>
  <c r="O599" i="2" s="1"/>
  <c r="AB599" i="2" s="1"/>
  <c r="N598" i="2" l="1"/>
  <c r="M599" i="2"/>
  <c r="O600" i="2" s="1"/>
  <c r="AB600" i="2" s="1"/>
  <c r="R599" i="2"/>
  <c r="Q599" i="2"/>
  <c r="S600" i="2"/>
  <c r="P599" i="2"/>
  <c r="N599" i="2" s="1"/>
  <c r="Q600" i="2"/>
  <c r="S601" i="2"/>
  <c r="M600" i="2"/>
  <c r="O601" i="2" s="1"/>
  <c r="P600" i="2" l="1"/>
  <c r="N600" i="2" s="1"/>
  <c r="R600" i="2"/>
  <c r="S602" i="2"/>
  <c r="AB601" i="2"/>
  <c r="P601" i="2"/>
  <c r="R601" i="2"/>
  <c r="Q601" i="2"/>
  <c r="N601" i="2" l="1"/>
  <c r="M601" i="2"/>
  <c r="O602" i="2" l="1"/>
  <c r="P602" i="2" l="1"/>
  <c r="S603" i="2"/>
  <c r="AB602" i="2"/>
  <c r="R602" i="2"/>
  <c r="Q602" i="2"/>
  <c r="N602" i="2" s="1"/>
  <c r="M602" i="2" l="1"/>
  <c r="O603" i="2" s="1"/>
  <c r="P603" i="2" l="1"/>
  <c r="S604" i="2"/>
  <c r="AB603" i="2"/>
  <c r="R603" i="2"/>
  <c r="Q603" i="2"/>
  <c r="N603" i="2" s="1"/>
  <c r="M603" i="2" l="1"/>
  <c r="O604" i="2" s="1"/>
  <c r="R604" i="2" l="1"/>
  <c r="S605" i="2"/>
  <c r="AB604" i="2"/>
  <c r="Q604" i="2"/>
  <c r="P604" i="2"/>
  <c r="M604" i="2" l="1"/>
  <c r="N604" i="2"/>
  <c r="O605" i="2" l="1"/>
  <c r="AB605" i="2" s="1"/>
  <c r="R605" i="2" l="1"/>
  <c r="Q605" i="2"/>
  <c r="P605" i="2"/>
  <c r="S606" i="2"/>
  <c r="M605" i="2"/>
  <c r="N605" i="2"/>
  <c r="O606" i="2" l="1"/>
  <c r="Q606" i="2" s="1"/>
  <c r="P606" i="2" l="1"/>
  <c r="N606" i="2" s="1"/>
  <c r="R606" i="2"/>
  <c r="S607" i="2"/>
  <c r="AB606" i="2"/>
  <c r="M606" i="2" l="1"/>
  <c r="O607" i="2" s="1"/>
  <c r="R607" i="2" l="1"/>
  <c r="AB607" i="2"/>
  <c r="S608" i="2"/>
  <c r="Q607" i="2"/>
  <c r="P607" i="2"/>
  <c r="M607" i="2" l="1"/>
  <c r="N607" i="2"/>
  <c r="O608" i="2" s="1"/>
  <c r="Q608" i="2" s="1"/>
  <c r="P608" i="2" l="1"/>
  <c r="N608" i="2" s="1"/>
  <c r="R608" i="2"/>
  <c r="AB608" i="2"/>
  <c r="S609" i="2"/>
  <c r="M608" i="2" l="1"/>
  <c r="O609" i="2" s="1"/>
  <c r="AB609" i="2" s="1"/>
  <c r="P609" i="2" l="1"/>
  <c r="M609" i="2" s="1"/>
  <c r="R609" i="2"/>
  <c r="Q609" i="2"/>
  <c r="S610" i="2"/>
  <c r="N609" i="2"/>
  <c r="O610" i="2" s="1"/>
  <c r="P610" i="2" s="1"/>
  <c r="M610" i="2" s="1"/>
  <c r="S611" i="2" l="1"/>
  <c r="R610" i="2"/>
  <c r="AB610" i="2"/>
  <c r="Q610" i="2"/>
  <c r="N610" i="2"/>
  <c r="O611" i="2" s="1"/>
  <c r="S612" i="2" l="1"/>
  <c r="AB611" i="2"/>
  <c r="P611" i="2"/>
  <c r="R611" i="2"/>
  <c r="Q611" i="2"/>
  <c r="M611" i="2" l="1"/>
  <c r="N611" i="2"/>
  <c r="O612" i="2" l="1"/>
  <c r="P612" i="2" l="1"/>
  <c r="S613" i="2"/>
  <c r="AB612" i="2"/>
  <c r="Q612" i="2"/>
  <c r="R612" i="2"/>
  <c r="N612" i="2" l="1"/>
  <c r="M612" i="2"/>
  <c r="O613" i="2" l="1"/>
  <c r="AB613" i="2" s="1"/>
  <c r="R613" i="2" l="1"/>
  <c r="Q613" i="2"/>
  <c r="P613" i="2"/>
  <c r="S614" i="2"/>
  <c r="M613" i="2"/>
  <c r="N613" i="2" l="1"/>
  <c r="O614" i="2" s="1"/>
  <c r="AB614" i="2" s="1"/>
  <c r="R614" i="2" l="1"/>
  <c r="Q614" i="2"/>
  <c r="S615" i="2"/>
  <c r="P614" i="2"/>
  <c r="N614" i="2" l="1"/>
  <c r="M614" i="2"/>
  <c r="O615" i="2" s="1"/>
  <c r="AB615" i="2" s="1"/>
  <c r="Q615" i="2" l="1"/>
  <c r="R615" i="2"/>
  <c r="P615" i="2"/>
  <c r="S616" i="2"/>
  <c r="M615" i="2"/>
  <c r="N615" i="2" l="1"/>
  <c r="O616" i="2"/>
  <c r="R616" i="2" s="1"/>
  <c r="AB616" i="2" l="1"/>
  <c r="P616" i="2"/>
  <c r="S617" i="2"/>
  <c r="Q616" i="2"/>
  <c r="M616" i="2" l="1"/>
  <c r="N616" i="2"/>
  <c r="O617" i="2" s="1"/>
  <c r="P617" i="2" s="1"/>
  <c r="AB617" i="2" l="1"/>
  <c r="Q617" i="2"/>
  <c r="N617" i="2" s="1"/>
  <c r="R617" i="2"/>
  <c r="S618" i="2"/>
  <c r="M617" i="2" l="1"/>
  <c r="O618" i="2" s="1"/>
  <c r="R618" i="2" l="1"/>
  <c r="AB618" i="2"/>
  <c r="S619" i="2"/>
  <c r="Q618" i="2"/>
  <c r="P618" i="2"/>
  <c r="M618" i="2" l="1"/>
  <c r="O619" i="2" s="1"/>
  <c r="N618" i="2"/>
  <c r="Q619" i="2"/>
  <c r="N619" i="2" s="1"/>
  <c r="S620" i="2"/>
  <c r="AB619" i="2"/>
  <c r="P619" i="2"/>
  <c r="R619" i="2"/>
  <c r="M619" i="2"/>
  <c r="O620" i="2" s="1"/>
  <c r="S621" i="2" l="1"/>
  <c r="AB620" i="2"/>
  <c r="Q620" i="2"/>
  <c r="P620" i="2"/>
  <c r="R620" i="2"/>
  <c r="M620" i="2" l="1"/>
  <c r="N620" i="2"/>
  <c r="O621" i="2" s="1"/>
  <c r="S622" i="2" l="1"/>
  <c r="AB621" i="2"/>
  <c r="P621" i="2"/>
  <c r="M621" i="2" s="1"/>
  <c r="O622" i="2" s="1"/>
  <c r="Q621" i="2"/>
  <c r="N621" i="2" s="1"/>
  <c r="R621" i="2"/>
  <c r="S623" i="2" l="1"/>
  <c r="AB622" i="2"/>
  <c r="P622" i="2"/>
  <c r="Q622" i="2"/>
  <c r="R622" i="2"/>
  <c r="M622" i="2" l="1"/>
  <c r="O623" i="2" s="1"/>
  <c r="N622" i="2"/>
  <c r="N623" i="2" l="1"/>
  <c r="S624" i="2"/>
  <c r="AB623" i="2"/>
  <c r="Q623" i="2"/>
  <c r="P623" i="2"/>
  <c r="M623" i="2" s="1"/>
  <c r="O624" i="2" s="1"/>
  <c r="R623" i="2"/>
  <c r="P624" i="2" l="1"/>
  <c r="S625" i="2"/>
  <c r="AB624" i="2"/>
  <c r="R624" i="2"/>
  <c r="Q624" i="2"/>
  <c r="M624" i="2" l="1"/>
  <c r="N624" i="2"/>
  <c r="O625" i="2" l="1"/>
  <c r="AB625" i="2" s="1"/>
  <c r="R625" i="2" l="1"/>
  <c r="P625" i="2"/>
  <c r="Q625" i="2"/>
  <c r="S626" i="2"/>
  <c r="N625" i="2"/>
  <c r="M625" i="2" l="1"/>
  <c r="O626" i="2"/>
  <c r="P626" i="2" s="1"/>
  <c r="R626" i="2" l="1"/>
  <c r="Q626" i="2"/>
  <c r="AB626" i="2"/>
  <c r="S627" i="2"/>
  <c r="N626" i="2"/>
  <c r="M626" i="2"/>
  <c r="O627" i="2" l="1"/>
  <c r="AB627" i="2" s="1"/>
  <c r="R627" i="2" l="1"/>
  <c r="Q627" i="2"/>
  <c r="P627" i="2"/>
  <c r="S628" i="2"/>
  <c r="N627" i="2" l="1"/>
  <c r="M627" i="2"/>
  <c r="O628" i="2" l="1"/>
  <c r="Q628" i="2" s="1"/>
  <c r="P628" i="2" l="1"/>
  <c r="M628" i="2" s="1"/>
  <c r="AB628" i="2"/>
  <c r="S629" i="2"/>
  <c r="R628" i="2"/>
  <c r="N628" i="2" l="1"/>
  <c r="O629" i="2" s="1"/>
  <c r="AB629" i="2" s="1"/>
  <c r="Q629" i="2" l="1"/>
  <c r="S630" i="2"/>
  <c r="R629" i="2"/>
  <c r="P629" i="2"/>
  <c r="M629" i="2" l="1"/>
  <c r="N629" i="2"/>
  <c r="O630" i="2" l="1"/>
  <c r="R630" i="2" s="1"/>
  <c r="S631" i="2" l="1"/>
  <c r="AB630" i="2"/>
  <c r="P630" i="2"/>
  <c r="Q630" i="2"/>
  <c r="M630" i="2" l="1"/>
  <c r="N630" i="2"/>
  <c r="O631" i="2" l="1"/>
  <c r="R631" i="2" s="1"/>
  <c r="P631" i="2" l="1"/>
  <c r="S632" i="2"/>
  <c r="AB631" i="2"/>
  <c r="Q631" i="2"/>
  <c r="N631" i="2"/>
  <c r="M631" i="2" l="1"/>
  <c r="O632" i="2" s="1"/>
  <c r="AB632" i="2" l="1"/>
  <c r="S633" i="2"/>
  <c r="Q632" i="2"/>
  <c r="P632" i="2"/>
  <c r="R632" i="2"/>
  <c r="N632" i="2"/>
  <c r="M632" i="2" l="1"/>
  <c r="O633" i="2" s="1"/>
  <c r="AB633" i="2" l="1"/>
  <c r="R633" i="2"/>
  <c r="Q633" i="2"/>
  <c r="S634" i="2"/>
  <c r="P633" i="2"/>
  <c r="M633" i="2"/>
  <c r="O634" i="2" s="1"/>
  <c r="R634" i="2" s="1"/>
  <c r="N633" i="2"/>
  <c r="N634" i="2" l="1"/>
  <c r="S635" i="2"/>
  <c r="M634" i="2"/>
  <c r="O635" i="2" s="1"/>
  <c r="Q635" i="2" s="1"/>
  <c r="P634" i="2"/>
  <c r="Q634" i="2"/>
  <c r="AB634" i="2"/>
  <c r="S636" i="2" l="1"/>
  <c r="R635" i="2"/>
  <c r="P635" i="2"/>
  <c r="M635" i="2" s="1"/>
  <c r="AB635" i="2"/>
  <c r="N635" i="2" l="1"/>
  <c r="O636" i="2"/>
  <c r="P636" i="2" s="1"/>
  <c r="R636" i="2" l="1"/>
  <c r="Q636" i="2"/>
  <c r="N636" i="2" s="1"/>
  <c r="S637" i="2"/>
  <c r="AB636" i="2"/>
  <c r="M636" i="2" l="1"/>
  <c r="O637" i="2" s="1"/>
  <c r="AB637" i="2" s="1"/>
  <c r="Q637" i="2" l="1"/>
  <c r="S638" i="2"/>
  <c r="P637" i="2"/>
  <c r="N637" i="2" s="1"/>
  <c r="R637" i="2"/>
  <c r="M637" i="2" l="1"/>
  <c r="O638" i="2" s="1"/>
  <c r="Q638" i="2" s="1"/>
  <c r="S639" i="2" l="1"/>
  <c r="R638" i="2"/>
  <c r="P638" i="2"/>
  <c r="N638" i="2" s="1"/>
  <c r="AB638" i="2"/>
  <c r="M638" i="2"/>
  <c r="O639" i="2" s="1"/>
  <c r="AB639" i="2" l="1"/>
  <c r="Q639" i="2"/>
  <c r="S640" i="2"/>
  <c r="P639" i="2"/>
  <c r="R639" i="2"/>
  <c r="N639" i="2" l="1"/>
  <c r="M639" i="2"/>
  <c r="O640" i="2" l="1"/>
  <c r="P640" i="2" s="1"/>
  <c r="Q640" i="2" l="1"/>
  <c r="N640" i="2" s="1"/>
  <c r="AB640" i="2"/>
  <c r="R640" i="2"/>
  <c r="S641" i="2"/>
  <c r="M640" i="2" l="1"/>
  <c r="O641" i="2" s="1"/>
  <c r="Q641" i="2" l="1"/>
  <c r="P641" i="2"/>
  <c r="R641" i="2"/>
  <c r="AB641" i="2"/>
  <c r="S642" i="2"/>
  <c r="N641" i="2" l="1"/>
  <c r="M641" i="2"/>
  <c r="O642" i="2" s="1"/>
  <c r="Q642" i="2" s="1"/>
  <c r="R642" i="2" l="1"/>
  <c r="S643" i="2"/>
  <c r="AB642" i="2"/>
  <c r="P642" i="2"/>
  <c r="M642" i="2" s="1"/>
  <c r="N642" i="2" l="1"/>
  <c r="O643" i="2" s="1"/>
  <c r="S644" i="2" s="1"/>
  <c r="P643" i="2"/>
  <c r="Q643" i="2" l="1"/>
  <c r="R643" i="2"/>
  <c r="AB643" i="2"/>
  <c r="N643" i="2"/>
  <c r="M643" i="2"/>
  <c r="O644" i="2" l="1"/>
  <c r="P644" i="2" s="1"/>
  <c r="Q644" i="2" l="1"/>
  <c r="N644" i="2" s="1"/>
  <c r="AB644" i="2"/>
  <c r="R644" i="2"/>
  <c r="S645" i="2"/>
  <c r="M644" i="2" l="1"/>
  <c r="O645" i="2" s="1"/>
  <c r="R645" i="2" s="1"/>
  <c r="S646" i="2" l="1"/>
  <c r="P645" i="2"/>
  <c r="Q645" i="2"/>
  <c r="AB645" i="2"/>
  <c r="M645" i="2"/>
  <c r="N645" i="2" l="1"/>
  <c r="O646" i="2" s="1"/>
  <c r="S647" i="2" l="1"/>
  <c r="P646" i="2"/>
  <c r="R646" i="2"/>
  <c r="Q646" i="2"/>
  <c r="AB646" i="2"/>
  <c r="M646" i="2"/>
  <c r="N646" i="2"/>
  <c r="O647" i="2" l="1"/>
  <c r="Q647" i="2" s="1"/>
  <c r="R647" i="2" l="1"/>
  <c r="AB647" i="2"/>
  <c r="S648" i="2"/>
  <c r="P647" i="2"/>
  <c r="M647" i="2" s="1"/>
  <c r="N647" i="2" l="1"/>
  <c r="O648" i="2" s="1"/>
  <c r="S649" i="2" l="1"/>
  <c r="R648" i="2"/>
  <c r="P648" i="2"/>
  <c r="Q648" i="2"/>
  <c r="AB648" i="2"/>
  <c r="M648" i="2"/>
  <c r="N648" i="2"/>
  <c r="O649" i="2" s="1"/>
  <c r="AB649" i="2" l="1"/>
  <c r="R649" i="2"/>
  <c r="P649" i="2"/>
  <c r="Q649" i="2"/>
  <c r="S650" i="2"/>
  <c r="N649" i="2" l="1"/>
  <c r="M649" i="2"/>
  <c r="O650" i="2" l="1"/>
  <c r="AB650" i="2" s="1"/>
  <c r="R650" i="2" l="1"/>
  <c r="S651" i="2"/>
  <c r="P650" i="2"/>
  <c r="Q650" i="2"/>
  <c r="M650" i="2" s="1"/>
  <c r="N650" i="2" l="1"/>
  <c r="O651" i="2" s="1"/>
  <c r="S652" i="2" l="1"/>
  <c r="R651" i="2"/>
  <c r="P651" i="2"/>
  <c r="AB651" i="2"/>
  <c r="Q651" i="2"/>
  <c r="N651" i="2" l="1"/>
  <c r="M651" i="2"/>
  <c r="O652" i="2" s="1"/>
  <c r="Q652" i="2" s="1"/>
  <c r="R652" i="2" l="1"/>
  <c r="AB652" i="2"/>
  <c r="P652" i="2"/>
  <c r="M652" i="2" s="1"/>
  <c r="S653" i="2"/>
  <c r="N652" i="2"/>
  <c r="O653" i="2" s="1"/>
  <c r="Q653" i="2" s="1"/>
  <c r="S654" i="2" l="1"/>
  <c r="AB653" i="2"/>
  <c r="P653" i="2"/>
  <c r="M653" i="2" s="1"/>
  <c r="R653" i="2"/>
  <c r="N653" i="2" l="1"/>
  <c r="O654" i="2" s="1"/>
  <c r="P654" i="2" s="1"/>
  <c r="S655" i="2" l="1"/>
  <c r="AB654" i="2"/>
  <c r="Q654" i="2"/>
  <c r="M654" i="2" s="1"/>
  <c r="R654" i="2"/>
  <c r="N654" i="2" l="1"/>
  <c r="O655" i="2" s="1"/>
  <c r="R655" i="2" s="1"/>
  <c r="P655" i="2" l="1"/>
  <c r="AB655" i="2"/>
  <c r="S656" i="2"/>
  <c r="Q655" i="2"/>
  <c r="N655" i="2" l="1"/>
  <c r="M655" i="2"/>
  <c r="O656" i="2" s="1"/>
  <c r="Q656" i="2" s="1"/>
  <c r="AB656" i="2" l="1"/>
  <c r="P656" i="2"/>
  <c r="M656" i="2" s="1"/>
  <c r="R656" i="2"/>
  <c r="S657" i="2"/>
  <c r="N656" i="2"/>
  <c r="O657" i="2" s="1"/>
  <c r="R657" i="2" s="1"/>
  <c r="S658" i="2" l="1"/>
  <c r="AB657" i="2"/>
  <c r="P657" i="2"/>
  <c r="Q657" i="2"/>
  <c r="M657" i="2" l="1"/>
  <c r="N657" i="2"/>
  <c r="O658" i="2" l="1"/>
  <c r="P658" i="2" s="1"/>
  <c r="AB658" i="2" l="1"/>
  <c r="Q658" i="2"/>
  <c r="M658" i="2" s="1"/>
  <c r="S659" i="2"/>
  <c r="R658" i="2"/>
  <c r="N658" i="2" l="1"/>
  <c r="O659" i="2" s="1"/>
  <c r="AB659" i="2" s="1"/>
  <c r="R659" i="2" l="1"/>
  <c r="S660" i="2"/>
  <c r="P659" i="2"/>
  <c r="Q659" i="2"/>
  <c r="M659" i="2" l="1"/>
  <c r="N659" i="2"/>
  <c r="O660" i="2" s="1"/>
  <c r="Q660" i="2" l="1"/>
  <c r="AB660" i="2"/>
  <c r="R660" i="2"/>
  <c r="S661" i="2"/>
  <c r="P660" i="2"/>
  <c r="M660" i="2" s="1"/>
  <c r="N660" i="2" l="1"/>
  <c r="O661" i="2" s="1"/>
  <c r="Q661" i="2" s="1"/>
  <c r="R661" i="2" l="1"/>
  <c r="S662" i="2"/>
  <c r="P661" i="2"/>
  <c r="N661" i="2" s="1"/>
  <c r="AB661" i="2"/>
  <c r="M661" i="2"/>
  <c r="O662" i="2" s="1"/>
  <c r="R662" i="2" s="1"/>
  <c r="AB662" i="2" l="1"/>
  <c r="P662" i="2"/>
  <c r="Q662" i="2"/>
  <c r="M662" i="2" s="1"/>
  <c r="S663" i="2"/>
  <c r="N662" i="2" l="1"/>
  <c r="O663" i="2"/>
  <c r="AB663" i="2" s="1"/>
  <c r="Q663" i="2" l="1"/>
  <c r="P663" i="2"/>
  <c r="M663" i="2" s="1"/>
  <c r="S664" i="2"/>
  <c r="R663" i="2"/>
  <c r="N663" i="2" l="1"/>
  <c r="O664" i="2" s="1"/>
  <c r="P664" i="2" l="1"/>
  <c r="S665" i="2"/>
  <c r="Q664" i="2"/>
  <c r="AB664" i="2"/>
  <c r="R664" i="2"/>
  <c r="M664" i="2" l="1"/>
  <c r="N664" i="2"/>
  <c r="O665" i="2" s="1"/>
  <c r="N665" i="2" s="1"/>
  <c r="R665" i="2" l="1"/>
  <c r="S666" i="2"/>
  <c r="P665" i="2"/>
  <c r="AB665" i="2"/>
  <c r="Q665" i="2"/>
  <c r="M665" i="2"/>
  <c r="O666" i="2" s="1"/>
  <c r="P666" i="2" s="1"/>
  <c r="Q666" i="2" l="1"/>
  <c r="M666" i="2"/>
  <c r="N666" i="2"/>
  <c r="R666" i="2"/>
  <c r="O667" i="2"/>
  <c r="AB667" i="2" s="1"/>
  <c r="AB666" i="2"/>
  <c r="S667" i="2"/>
  <c r="S668" i="2" l="1"/>
  <c r="R667" i="2"/>
  <c r="Q667" i="2"/>
  <c r="N667" i="2"/>
  <c r="O668" i="2" s="1"/>
  <c r="P668" i="2" s="1"/>
  <c r="P667" i="2"/>
  <c r="M667" i="2" s="1"/>
  <c r="AB668" i="2"/>
  <c r="S669" i="2" l="1"/>
  <c r="Q668" i="2"/>
  <c r="N668" i="2" s="1"/>
  <c r="R668" i="2"/>
  <c r="M668" i="2" l="1"/>
  <c r="O669" i="2" s="1"/>
  <c r="R669" i="2" s="1"/>
  <c r="S670" i="2"/>
  <c r="AB669" i="2"/>
  <c r="Q669" i="2"/>
  <c r="P669" i="2"/>
  <c r="M669" i="2" s="1"/>
  <c r="N669" i="2"/>
  <c r="O670" i="2" s="1"/>
  <c r="S671" i="2" l="1"/>
  <c r="AB670" i="2"/>
  <c r="R670" i="2"/>
  <c r="Q670" i="2"/>
  <c r="P670" i="2"/>
  <c r="M670" i="2" s="1"/>
  <c r="N670" i="2" l="1"/>
  <c r="O671" i="2" s="1"/>
  <c r="S672" i="2" l="1"/>
  <c r="AB671" i="2"/>
  <c r="P671" i="2"/>
  <c r="R671" i="2"/>
  <c r="Q671" i="2"/>
  <c r="M671" i="2" s="1"/>
  <c r="N671" i="2" l="1"/>
  <c r="O672" i="2" s="1"/>
  <c r="Q672" i="2" l="1"/>
  <c r="S673" i="2"/>
  <c r="AB672" i="2"/>
  <c r="P672" i="2"/>
  <c r="M672" i="2" s="1"/>
  <c r="R672" i="2"/>
  <c r="O673" i="2" l="1"/>
  <c r="N672" i="2"/>
  <c r="P673" i="2" l="1"/>
  <c r="S674" i="2"/>
  <c r="AB673" i="2"/>
  <c r="Q673" i="2"/>
  <c r="R673" i="2"/>
  <c r="N673" i="2" l="1"/>
  <c r="M673" i="2"/>
  <c r="O674" i="2" s="1"/>
  <c r="R674" i="2" s="1"/>
  <c r="P674" i="2" l="1"/>
  <c r="Q674" i="2"/>
  <c r="S675" i="2"/>
  <c r="AB674" i="2"/>
  <c r="N674" i="2"/>
  <c r="M674" i="2"/>
  <c r="O675" i="2" s="1"/>
  <c r="S676" i="2" l="1"/>
  <c r="AB675" i="2"/>
  <c r="Q675" i="2"/>
  <c r="P675" i="2"/>
  <c r="R675" i="2"/>
  <c r="M675" i="2" l="1"/>
  <c r="N675" i="2"/>
  <c r="O676" i="2" l="1"/>
  <c r="P676" i="2" s="1"/>
  <c r="R676" i="2" l="1"/>
  <c r="S677" i="2"/>
  <c r="Q676" i="2"/>
  <c r="M676" i="2" s="1"/>
  <c r="AB676" i="2"/>
  <c r="N676" i="2" l="1"/>
  <c r="O677" i="2" s="1"/>
  <c r="AB677" i="2" s="1"/>
  <c r="P677" i="2" l="1"/>
  <c r="R677" i="2"/>
  <c r="Q677" i="2"/>
  <c r="S678" i="2"/>
  <c r="N677" i="2" l="1"/>
  <c r="M677" i="2"/>
  <c r="O678" i="2" l="1"/>
  <c r="R678" i="2" s="1"/>
  <c r="S679" i="2" l="1"/>
  <c r="AB678" i="2"/>
  <c r="P678" i="2"/>
  <c r="Q678" i="2"/>
  <c r="N678" i="2"/>
  <c r="M678" i="2" l="1"/>
  <c r="O679" i="2" s="1"/>
  <c r="AB679" i="2" s="1"/>
  <c r="Q679" i="2" l="1"/>
  <c r="R679" i="2"/>
  <c r="P679" i="2"/>
  <c r="N679" i="2" s="1"/>
  <c r="O680" i="2"/>
  <c r="S681" i="2" s="1"/>
  <c r="S680" i="2"/>
  <c r="M679" i="2"/>
  <c r="Q680" i="2" l="1"/>
  <c r="P680" i="2"/>
  <c r="R680" i="2"/>
  <c r="AB680" i="2"/>
  <c r="N680" i="2" l="1"/>
  <c r="M680" i="2"/>
  <c r="O681" i="2" l="1"/>
  <c r="AB681" i="2" s="1"/>
  <c r="P681" i="2" l="1"/>
  <c r="R681" i="2"/>
  <c r="S682" i="2"/>
  <c r="Q681" i="2"/>
  <c r="M681" i="2" s="1"/>
  <c r="N681" i="2" l="1"/>
  <c r="O682" i="2"/>
  <c r="P682" i="2" s="1"/>
  <c r="S683" i="2" l="1"/>
  <c r="AB682" i="2"/>
  <c r="Q682" i="2"/>
  <c r="R682" i="2"/>
  <c r="N682" i="2"/>
  <c r="M682" i="2"/>
  <c r="O683" i="2" l="1"/>
  <c r="AB683" i="2" s="1"/>
  <c r="R683" i="2" l="1"/>
  <c r="P683" i="2"/>
  <c r="Q683" i="2"/>
  <c r="S684" i="2"/>
  <c r="N683" i="2"/>
  <c r="M683" i="2" l="1"/>
  <c r="O684" i="2" s="1"/>
  <c r="Q684" i="2" s="1"/>
  <c r="R684" i="2" l="1"/>
  <c r="P684" i="2"/>
  <c r="AB684" i="2"/>
  <c r="S685" i="2"/>
  <c r="N684" i="2"/>
  <c r="M684" i="2"/>
  <c r="O685" i="2" l="1"/>
  <c r="AB685" i="2" s="1"/>
  <c r="P685" i="2" l="1"/>
  <c r="Q685" i="2"/>
  <c r="R685" i="2"/>
  <c r="S686" i="2"/>
  <c r="N685" i="2" l="1"/>
  <c r="M685" i="2"/>
  <c r="O686" i="2" l="1"/>
  <c r="S687" i="2" s="1"/>
  <c r="AB686" i="2" l="1"/>
  <c r="Q686" i="2"/>
  <c r="P686" i="2"/>
  <c r="R686" i="2"/>
  <c r="N686" i="2"/>
  <c r="M686" i="2"/>
  <c r="O687" i="2" s="1"/>
  <c r="R687" i="2" l="1"/>
  <c r="P687" i="2"/>
  <c r="N687" i="2" s="1"/>
  <c r="S688" i="2"/>
  <c r="Q687" i="2"/>
  <c r="AB687" i="2"/>
  <c r="M687" i="2"/>
  <c r="O688" i="2" s="1"/>
  <c r="R688" i="2" s="1"/>
  <c r="O689" i="2" l="1"/>
  <c r="P689" i="2" s="1"/>
  <c r="Q688" i="2"/>
  <c r="M688" i="2" s="1"/>
  <c r="N688" i="2"/>
  <c r="S689" i="2"/>
  <c r="AB688" i="2"/>
  <c r="P688" i="2"/>
  <c r="R689" i="2" l="1"/>
  <c r="AB689" i="2"/>
  <c r="S690" i="2"/>
  <c r="Q689" i="2"/>
  <c r="M689" i="2" s="1"/>
  <c r="O690" i="2" s="1"/>
  <c r="N689" i="2" l="1"/>
  <c r="R690" i="2"/>
  <c r="S691" i="2"/>
  <c r="AB690" i="2"/>
  <c r="P690" i="2"/>
  <c r="Q690" i="2"/>
  <c r="M690" i="2"/>
  <c r="N690" i="2" l="1"/>
  <c r="O691" i="2" s="1"/>
  <c r="S692" i="2" l="1"/>
  <c r="AB691" i="2"/>
  <c r="Q691" i="2"/>
  <c r="P691" i="2"/>
  <c r="R691" i="2"/>
  <c r="N691" i="2" l="1"/>
  <c r="M691" i="2"/>
  <c r="O692" i="2" l="1"/>
  <c r="Q692" i="2" l="1"/>
  <c r="S693" i="2"/>
  <c r="AB692" i="2"/>
  <c r="R692" i="2"/>
  <c r="P692" i="2"/>
  <c r="M692" i="2" s="1"/>
  <c r="O693" i="2" s="1"/>
  <c r="Q693" i="2" s="1"/>
  <c r="N692" i="2" l="1"/>
  <c r="R693" i="2"/>
  <c r="P693" i="2"/>
  <c r="M693" i="2" s="1"/>
  <c r="S694" i="2"/>
  <c r="AB693" i="2"/>
  <c r="N693" i="2"/>
  <c r="O694" i="2" s="1"/>
  <c r="S695" i="2" l="1"/>
  <c r="AB694" i="2"/>
  <c r="P694" i="2"/>
  <c r="R694" i="2"/>
  <c r="Q694" i="2"/>
  <c r="N694" i="2" l="1"/>
  <c r="M694" i="2"/>
  <c r="O695" i="2" s="1"/>
  <c r="S696" i="2" l="1"/>
  <c r="AB695" i="2"/>
  <c r="P695" i="2"/>
  <c r="R695" i="2"/>
  <c r="Q695" i="2"/>
  <c r="M695" i="2" l="1"/>
  <c r="N695" i="2"/>
  <c r="O696" i="2" s="1"/>
  <c r="S697" i="2" l="1"/>
  <c r="AB696" i="2"/>
  <c r="P696" i="2"/>
  <c r="R696" i="2"/>
  <c r="Q696" i="2"/>
  <c r="M696" i="2" l="1"/>
  <c r="N696" i="2"/>
  <c r="O697" i="2" l="1"/>
  <c r="Q697" i="2" s="1"/>
  <c r="P697" i="2" l="1"/>
  <c r="N697" i="2" s="1"/>
  <c r="S698" i="2"/>
  <c r="R697" i="2"/>
  <c r="AB697" i="2"/>
  <c r="M697" i="2" l="1"/>
  <c r="O698" i="2" s="1"/>
  <c r="AB698" i="2" s="1"/>
  <c r="R698" i="2" l="1"/>
  <c r="P698" i="2"/>
  <c r="Q698" i="2"/>
  <c r="S699" i="2"/>
  <c r="N698" i="2"/>
  <c r="M698" i="2" l="1"/>
  <c r="O699" i="2" s="1"/>
  <c r="AB699" i="2" s="1"/>
  <c r="R699" i="2" l="1"/>
  <c r="P699" i="2"/>
  <c r="S700" i="2"/>
  <c r="Q699" i="2"/>
  <c r="N699" i="2"/>
  <c r="M699" i="2" l="1"/>
  <c r="O700" i="2" s="1"/>
  <c r="AB700" i="2" l="1"/>
  <c r="P700" i="2"/>
  <c r="Q700" i="2"/>
  <c r="S701" i="2"/>
  <c r="R700" i="2"/>
  <c r="M700" i="2"/>
  <c r="N700" i="2" l="1"/>
  <c r="O701" i="2"/>
  <c r="Q701" i="2" s="1"/>
  <c r="P701" i="2" l="1"/>
  <c r="M701" i="2" s="1"/>
  <c r="S702" i="2"/>
  <c r="R701" i="2"/>
  <c r="AB701" i="2"/>
  <c r="N701" i="2" l="1"/>
  <c r="O702" i="2" s="1"/>
  <c r="AB702" i="2" s="1"/>
  <c r="P702" i="2" l="1"/>
  <c r="S703" i="2"/>
  <c r="R702" i="2"/>
  <c r="Q702" i="2"/>
  <c r="M702" i="2" l="1"/>
  <c r="O703" i="2" s="1"/>
  <c r="AB703" i="2" s="1"/>
  <c r="N702" i="2"/>
  <c r="R703" i="2" l="1"/>
  <c r="Q703" i="2"/>
  <c r="S704" i="2"/>
  <c r="P703" i="2"/>
  <c r="N703" i="2"/>
  <c r="M703" i="2"/>
  <c r="O704" i="2" s="1"/>
  <c r="S705" i="2" l="1"/>
  <c r="AB704" i="2"/>
  <c r="R704" i="2"/>
  <c r="P704" i="2"/>
  <c r="Q704" i="2"/>
  <c r="N704" i="2" l="1"/>
  <c r="M704" i="2"/>
  <c r="O705" i="2" s="1"/>
  <c r="S706" i="2" l="1"/>
  <c r="AB705" i="2"/>
  <c r="R705" i="2"/>
  <c r="P705" i="2"/>
  <c r="Q705" i="2"/>
  <c r="N705" i="2" s="1"/>
  <c r="M705" i="2" l="1"/>
  <c r="O706" i="2" s="1"/>
  <c r="P706" i="2" l="1"/>
  <c r="S707" i="2"/>
  <c r="AB706" i="2"/>
  <c r="R706" i="2"/>
  <c r="Q706" i="2"/>
  <c r="M706" i="2" s="1"/>
  <c r="O707" i="2" l="1"/>
  <c r="N706" i="2"/>
  <c r="P707" i="2" l="1"/>
  <c r="S708" i="2"/>
  <c r="AB707" i="2"/>
  <c r="Q707" i="2"/>
  <c r="N707" i="2" s="1"/>
  <c r="R707" i="2"/>
  <c r="M707" i="2" l="1"/>
  <c r="O708" i="2" s="1"/>
  <c r="P708" i="2" l="1"/>
  <c r="S709" i="2"/>
  <c r="AB708" i="2"/>
  <c r="Q708" i="2"/>
  <c r="R708" i="2"/>
  <c r="N708" i="2" l="1"/>
  <c r="M708" i="2"/>
  <c r="O709" i="2" l="1"/>
  <c r="Q709" i="2" s="1"/>
  <c r="P709" i="2" l="1"/>
  <c r="M709" i="2" s="1"/>
  <c r="AB709" i="2"/>
  <c r="S710" i="2"/>
  <c r="R709" i="2"/>
  <c r="N709" i="2" l="1"/>
  <c r="O710" i="2" s="1"/>
  <c r="S711" i="2" l="1"/>
  <c r="P710" i="2"/>
  <c r="R710" i="2"/>
  <c r="AB710" i="2"/>
  <c r="Q710" i="2"/>
  <c r="N710" i="2" l="1"/>
  <c r="M710" i="2"/>
  <c r="O711" i="2" s="1"/>
  <c r="AB711" i="2" s="1"/>
  <c r="R711" i="2" l="1"/>
  <c r="P711" i="2"/>
  <c r="Q711" i="2"/>
  <c r="N711" i="2" s="1"/>
  <c r="O712" i="2"/>
  <c r="S713" i="2" s="1"/>
  <c r="S712" i="2"/>
  <c r="M711" i="2"/>
  <c r="R712" i="2" l="1"/>
  <c r="P712" i="2"/>
  <c r="AB712" i="2"/>
  <c r="Q712" i="2"/>
  <c r="M712" i="2" s="1"/>
  <c r="C10" i="3"/>
  <c r="C9" i="3"/>
  <c r="C11" i="3" l="1"/>
  <c r="N712" i="2"/>
  <c r="O713" i="2" s="1"/>
  <c r="C21" i="3" s="1"/>
  <c r="C20" i="3"/>
  <c r="P713" i="2" l="1"/>
  <c r="AB713" i="2"/>
  <c r="Q713" i="2"/>
  <c r="R713" i="2"/>
  <c r="M713" i="2" l="1"/>
  <c r="N713" i="2"/>
  <c r="C14" i="3"/>
  <c r="C16" i="3"/>
  <c r="C23" i="3"/>
  <c r="C24" i="3"/>
  <c r="C15" i="3"/>
  <c r="C13" i="3"/>
  <c r="C17" i="3" l="1"/>
  <c r="C25" i="3" s="1"/>
  <c r="C28" i="3" s="1"/>
  <c r="C29" i="3" s="1"/>
  <c r="C5" i="3"/>
  <c r="C6" i="3"/>
  <c r="C7" i="3" l="1"/>
  <c r="C19" i="3" s="1"/>
</calcChain>
</file>

<file path=xl/sharedStrings.xml><?xml version="1.0" encoding="utf-8"?>
<sst xmlns="http://schemas.openxmlformats.org/spreadsheetml/2006/main" count="750" uniqueCount="749">
  <si>
    <t>Note: This is a sample dataset.</t>
  </si>
  <si>
    <t>S No.</t>
  </si>
  <si>
    <t>Date</t>
  </si>
  <si>
    <t>OPEN</t>
  </si>
  <si>
    <t>HIGH</t>
  </si>
  <si>
    <t>LOW</t>
  </si>
  <si>
    <t>LAST_PRICE</t>
  </si>
  <si>
    <t>Input Parameters</t>
  </si>
  <si>
    <t>High</t>
  </si>
  <si>
    <t>Low</t>
  </si>
  <si>
    <t>ATR</t>
  </si>
  <si>
    <t>SL</t>
  </si>
  <si>
    <t>TP</t>
  </si>
  <si>
    <t>x</t>
  </si>
  <si>
    <t>y</t>
  </si>
  <si>
    <t>a</t>
  </si>
  <si>
    <t>b</t>
  </si>
  <si>
    <t>n</t>
  </si>
  <si>
    <t>TR</t>
  </si>
  <si>
    <t>Signal</t>
  </si>
  <si>
    <t>Signal Price</t>
  </si>
  <si>
    <t>SL Price</t>
  </si>
  <si>
    <t>TP Price</t>
  </si>
  <si>
    <t>Status</t>
  </si>
  <si>
    <t>Rep Entry</t>
  </si>
  <si>
    <t>Rep ATR</t>
  </si>
  <si>
    <t>P&amp;L</t>
  </si>
  <si>
    <t>Results</t>
  </si>
  <si>
    <t>Number of Long Signals</t>
  </si>
  <si>
    <t>Number of Short Signals</t>
  </si>
  <si>
    <t>Total number of Signals</t>
  </si>
  <si>
    <t>Number of Long Signals Traded</t>
  </si>
  <si>
    <t>Number of Short Signals Traded</t>
  </si>
  <si>
    <t>Total number of Signals Traded</t>
  </si>
  <si>
    <t>Number of Profitable Trades</t>
  </si>
  <si>
    <t>Number of Loss Making Trades</t>
  </si>
  <si>
    <t>Profit from Profitable Trades</t>
  </si>
  <si>
    <t>Loss from loss making trades</t>
  </si>
  <si>
    <t>Total Profit</t>
  </si>
  <si>
    <t>Average Number of Signals per Trading Hour</t>
  </si>
  <si>
    <t>Average Number of Trades per Trading Hour</t>
  </si>
  <si>
    <t>Average Holding Period of a Trade (in minutes)</t>
  </si>
  <si>
    <t>Maximum Profit from a trade</t>
  </si>
  <si>
    <t>Maximum Loss from a trade</t>
  </si>
  <si>
    <t>Average Profit (or Loss) Per Trade</t>
  </si>
  <si>
    <t>Assumed Slippage (assume a value)</t>
  </si>
  <si>
    <t>Brokerage (assume a value)</t>
  </si>
  <si>
    <t>Net Profit per trade after costs</t>
  </si>
  <si>
    <t>Total Net Profit after costs</t>
  </si>
  <si>
    <t>Signal traded</t>
  </si>
  <si>
    <t>1/19/21 9:15</t>
  </si>
  <si>
    <t>1/19/21 9:16</t>
  </si>
  <si>
    <t>1/19/21 9:17</t>
  </si>
  <si>
    <t>1/19/21 9:18</t>
  </si>
  <si>
    <t>1/19/21 9:19</t>
  </si>
  <si>
    <t>1/19/21 9:20</t>
  </si>
  <si>
    <t>1/19/21 9:21</t>
  </si>
  <si>
    <t>1/19/21 9:22</t>
  </si>
  <si>
    <t>1/19/21 9:23</t>
  </si>
  <si>
    <t>1/19/21 9:24</t>
  </si>
  <si>
    <t>1/19/21 9:25</t>
  </si>
  <si>
    <t>1/19/21 9:26</t>
  </si>
  <si>
    <t>1/19/21 9:27</t>
  </si>
  <si>
    <t>1/19/21 9:28</t>
  </si>
  <si>
    <t>1/19/21 9:29</t>
  </si>
  <si>
    <t>1/19/21 9:30</t>
  </si>
  <si>
    <t>1/19/21 9:31</t>
  </si>
  <si>
    <t>1/19/21 9:32</t>
  </si>
  <si>
    <t>1/19/21 9:33</t>
  </si>
  <si>
    <t>1/19/21 9:34</t>
  </si>
  <si>
    <t>1/19/21 9:35</t>
  </si>
  <si>
    <t>1/19/21 9:36</t>
  </si>
  <si>
    <t>1/19/21 9:37</t>
  </si>
  <si>
    <t>1/19/21 9:38</t>
  </si>
  <si>
    <t>1/19/21 9:39</t>
  </si>
  <si>
    <t>1/19/21 9:40</t>
  </si>
  <si>
    <t>1/19/21 9:41</t>
  </si>
  <si>
    <t>1/19/21 9:42</t>
  </si>
  <si>
    <t>1/19/21 9:43</t>
  </si>
  <si>
    <t>1/19/21 9:44</t>
  </si>
  <si>
    <t>1/19/21 9:45</t>
  </si>
  <si>
    <t>1/19/21 9:46</t>
  </si>
  <si>
    <t>1/19/21 9:47</t>
  </si>
  <si>
    <t>1/19/21 9:48</t>
  </si>
  <si>
    <t>1/19/21 9:49</t>
  </si>
  <si>
    <t>1/19/21 9:50</t>
  </si>
  <si>
    <t>1/19/21 9:51</t>
  </si>
  <si>
    <t>1/19/21 9:52</t>
  </si>
  <si>
    <t>1/19/21 9:53</t>
  </si>
  <si>
    <t>1/19/21 9:54</t>
  </si>
  <si>
    <t>1/19/21 9:55</t>
  </si>
  <si>
    <t>1/19/21 9:56</t>
  </si>
  <si>
    <t>1/19/21 9:57</t>
  </si>
  <si>
    <t>1/19/21 9:58</t>
  </si>
  <si>
    <t>1/19/21 9:59</t>
  </si>
  <si>
    <t>1/19/21 10:00</t>
  </si>
  <si>
    <t>1/19/21 10:01</t>
  </si>
  <si>
    <t>1/19/21 10:02</t>
  </si>
  <si>
    <t>1/19/21 10:03</t>
  </si>
  <si>
    <t>1/19/21 10:04</t>
  </si>
  <si>
    <t>1/19/21 10:05</t>
  </si>
  <si>
    <t>1/19/21 10:06</t>
  </si>
  <si>
    <t>1/19/21 10:07</t>
  </si>
  <si>
    <t>1/19/21 10:08</t>
  </si>
  <si>
    <t>1/19/21 10:09</t>
  </si>
  <si>
    <t>1/19/21 10:10</t>
  </si>
  <si>
    <t>1/19/21 10:11</t>
  </si>
  <si>
    <t>1/19/21 10:12</t>
  </si>
  <si>
    <t>1/19/21 10:13</t>
  </si>
  <si>
    <t>1/19/21 10:14</t>
  </si>
  <si>
    <t>1/19/21 10:15</t>
  </si>
  <si>
    <t>1/19/21 10:16</t>
  </si>
  <si>
    <t>1/19/21 10:17</t>
  </si>
  <si>
    <t>1/19/21 10:18</t>
  </si>
  <si>
    <t>1/19/21 10:19</t>
  </si>
  <si>
    <t>1/19/21 10:20</t>
  </si>
  <si>
    <t>1/19/21 10:21</t>
  </si>
  <si>
    <t>1/19/21 10:22</t>
  </si>
  <si>
    <t>1/19/21 10:23</t>
  </si>
  <si>
    <t>1/19/21 10:24</t>
  </si>
  <si>
    <t>1/19/21 10:25</t>
  </si>
  <si>
    <t>1/19/21 10:26</t>
  </si>
  <si>
    <t>1/19/21 10:27</t>
  </si>
  <si>
    <t>1/19/21 10:28</t>
  </si>
  <si>
    <t>1/19/21 10:29</t>
  </si>
  <si>
    <t>1/19/21 10:30</t>
  </si>
  <si>
    <t>1/19/21 10:31</t>
  </si>
  <si>
    <t>1/19/21 10:32</t>
  </si>
  <si>
    <t>1/19/21 10:33</t>
  </si>
  <si>
    <t>1/19/21 10:34</t>
  </si>
  <si>
    <t>1/19/21 10:35</t>
  </si>
  <si>
    <t>1/19/21 10:36</t>
  </si>
  <si>
    <t>1/19/21 10:37</t>
  </si>
  <si>
    <t>1/19/21 10:38</t>
  </si>
  <si>
    <t>1/19/21 10:39</t>
  </si>
  <si>
    <t>1/19/21 10:40</t>
  </si>
  <si>
    <t>1/19/21 10:41</t>
  </si>
  <si>
    <t>1/19/21 10:42</t>
  </si>
  <si>
    <t>1/19/21 10:43</t>
  </si>
  <si>
    <t>1/19/21 10:44</t>
  </si>
  <si>
    <t>1/19/21 10:45</t>
  </si>
  <si>
    <t>1/19/21 10:46</t>
  </si>
  <si>
    <t>1/19/21 10:47</t>
  </si>
  <si>
    <t>1/19/21 10:48</t>
  </si>
  <si>
    <t>1/19/21 10:49</t>
  </si>
  <si>
    <t>1/19/21 10:50</t>
  </si>
  <si>
    <t>1/19/21 10:51</t>
  </si>
  <si>
    <t>1/19/21 10:52</t>
  </si>
  <si>
    <t>1/19/21 10:53</t>
  </si>
  <si>
    <t>1/19/21 10:54</t>
  </si>
  <si>
    <t>1/19/21 10:55</t>
  </si>
  <si>
    <t>1/19/21 10:56</t>
  </si>
  <si>
    <t>1/19/21 10:57</t>
  </si>
  <si>
    <t>1/19/21 10:58</t>
  </si>
  <si>
    <t>1/19/21 10:59</t>
  </si>
  <si>
    <t>1/19/21 11:00</t>
  </si>
  <si>
    <t>1/19/21 11:01</t>
  </si>
  <si>
    <t>1/19/21 11:02</t>
  </si>
  <si>
    <t>1/19/21 11:03</t>
  </si>
  <si>
    <t>1/19/21 11:04</t>
  </si>
  <si>
    <t>1/19/21 11:05</t>
  </si>
  <si>
    <t>1/19/21 11:06</t>
  </si>
  <si>
    <t>1/19/21 11:07</t>
  </si>
  <si>
    <t>1/19/21 11:08</t>
  </si>
  <si>
    <t>1/19/21 11:09</t>
  </si>
  <si>
    <t>1/19/21 11:10</t>
  </si>
  <si>
    <t>1/19/21 11:11</t>
  </si>
  <si>
    <t>1/19/21 11:12</t>
  </si>
  <si>
    <t>1/19/21 11:13</t>
  </si>
  <si>
    <t>1/19/21 11:14</t>
  </si>
  <si>
    <t>1/19/21 11:15</t>
  </si>
  <si>
    <t>1/19/21 11:16</t>
  </si>
  <si>
    <t>1/19/21 11:17</t>
  </si>
  <si>
    <t>1/19/21 11:18</t>
  </si>
  <si>
    <t>1/19/21 11:19</t>
  </si>
  <si>
    <t>1/19/21 11:20</t>
  </si>
  <si>
    <t>1/19/21 11:21</t>
  </si>
  <si>
    <t>1/19/21 11:22</t>
  </si>
  <si>
    <t>1/19/21 11:23</t>
  </si>
  <si>
    <t>1/19/21 11:24</t>
  </si>
  <si>
    <t>1/19/21 11:25</t>
  </si>
  <si>
    <t>1/19/21 11:26</t>
  </si>
  <si>
    <t>1/19/21 11:27</t>
  </si>
  <si>
    <t>1/19/21 11:28</t>
  </si>
  <si>
    <t>1/19/21 11:29</t>
  </si>
  <si>
    <t>1/19/21 11:30</t>
  </si>
  <si>
    <t>1/19/21 11:31</t>
  </si>
  <si>
    <t>1/19/21 11:32</t>
  </si>
  <si>
    <t>1/19/21 11:33</t>
  </si>
  <si>
    <t>1/19/21 11:34</t>
  </si>
  <si>
    <t>1/19/21 11:35</t>
  </si>
  <si>
    <t>1/19/21 11:36</t>
  </si>
  <si>
    <t>1/19/21 11:37</t>
  </si>
  <si>
    <t>1/19/21 11:38</t>
  </si>
  <si>
    <t>1/19/21 11:39</t>
  </si>
  <si>
    <t>1/19/21 11:40</t>
  </si>
  <si>
    <t>1/19/21 11:41</t>
  </si>
  <si>
    <t>1/19/21 11:42</t>
  </si>
  <si>
    <t>1/19/21 11:43</t>
  </si>
  <si>
    <t>1/19/21 11:44</t>
  </si>
  <si>
    <t>1/19/21 11:45</t>
  </si>
  <si>
    <t>1/19/21 11:46</t>
  </si>
  <si>
    <t>1/19/21 11:47</t>
  </si>
  <si>
    <t>1/19/21 11:48</t>
  </si>
  <si>
    <t>1/19/21 11:49</t>
  </si>
  <si>
    <t>1/19/21 11:50</t>
  </si>
  <si>
    <t>1/19/21 11:51</t>
  </si>
  <si>
    <t>1/19/21 11:52</t>
  </si>
  <si>
    <t>1/19/21 11:53</t>
  </si>
  <si>
    <t>1/19/21 11:54</t>
  </si>
  <si>
    <t>1/19/21 11:55</t>
  </si>
  <si>
    <t>1/19/21 11:56</t>
  </si>
  <si>
    <t>1/19/21 11:57</t>
  </si>
  <si>
    <t>1/19/21 11:58</t>
  </si>
  <si>
    <t>1/19/21 11:59</t>
  </si>
  <si>
    <t>1/19/21 12:00</t>
  </si>
  <si>
    <t>1/19/21 12:01</t>
  </si>
  <si>
    <t>1/19/21 12:02</t>
  </si>
  <si>
    <t>1/19/21 12:03</t>
  </si>
  <si>
    <t>1/19/21 12:04</t>
  </si>
  <si>
    <t>1/19/21 12:05</t>
  </si>
  <si>
    <t>1/19/21 12:06</t>
  </si>
  <si>
    <t>1/19/21 12:07</t>
  </si>
  <si>
    <t>1/19/21 12:08</t>
  </si>
  <si>
    <t>1/19/21 12:09</t>
  </si>
  <si>
    <t>1/19/21 12:10</t>
  </si>
  <si>
    <t>1/19/21 12:11</t>
  </si>
  <si>
    <t>1/19/21 12:12</t>
  </si>
  <si>
    <t>1/19/21 12:13</t>
  </si>
  <si>
    <t>1/19/21 12:14</t>
  </si>
  <si>
    <t>1/19/21 12:15</t>
  </si>
  <si>
    <t>1/19/21 12:16</t>
  </si>
  <si>
    <t>1/19/21 12:17</t>
  </si>
  <si>
    <t>1/19/21 12:18</t>
  </si>
  <si>
    <t>1/19/21 12:19</t>
  </si>
  <si>
    <t>1/19/21 12:20</t>
  </si>
  <si>
    <t>1/19/21 12:21</t>
  </si>
  <si>
    <t>1/19/21 12:22</t>
  </si>
  <si>
    <t>1/19/21 12:23</t>
  </si>
  <si>
    <t>1/19/21 12:24</t>
  </si>
  <si>
    <t>1/19/21 12:25</t>
  </si>
  <si>
    <t>1/19/21 12:26</t>
  </si>
  <si>
    <t>1/19/21 12:27</t>
  </si>
  <si>
    <t>1/19/21 12:28</t>
  </si>
  <si>
    <t>1/19/21 12:29</t>
  </si>
  <si>
    <t>1/19/21 12:30</t>
  </si>
  <si>
    <t>1/19/21 12:31</t>
  </si>
  <si>
    <t>1/19/21 12:32</t>
  </si>
  <si>
    <t>1/19/21 12:33</t>
  </si>
  <si>
    <t>1/19/21 12:34</t>
  </si>
  <si>
    <t>1/19/21 12:35</t>
  </si>
  <si>
    <t>1/19/21 12:36</t>
  </si>
  <si>
    <t>1/19/21 12:37</t>
  </si>
  <si>
    <t>1/19/21 12:38</t>
  </si>
  <si>
    <t>1/19/21 12:39</t>
  </si>
  <si>
    <t>1/19/21 12:40</t>
  </si>
  <si>
    <t>1/19/21 12:41</t>
  </si>
  <si>
    <t>1/19/21 12:42</t>
  </si>
  <si>
    <t>1/19/21 12:43</t>
  </si>
  <si>
    <t>1/19/21 12:44</t>
  </si>
  <si>
    <t>1/19/21 12:45</t>
  </si>
  <si>
    <t>1/19/21 12:46</t>
  </si>
  <si>
    <t>1/19/21 12:47</t>
  </si>
  <si>
    <t>1/19/21 12:48</t>
  </si>
  <si>
    <t>1/19/21 12:49</t>
  </si>
  <si>
    <t>1/19/21 12:50</t>
  </si>
  <si>
    <t>1/19/21 12:51</t>
  </si>
  <si>
    <t>1/19/21 12:52</t>
  </si>
  <si>
    <t>1/19/21 12:53</t>
  </si>
  <si>
    <t>1/19/21 12:54</t>
  </si>
  <si>
    <t>1/19/21 12:55</t>
  </si>
  <si>
    <t>1/19/21 12:56</t>
  </si>
  <si>
    <t>1/19/21 12:57</t>
  </si>
  <si>
    <t>1/19/21 12:58</t>
  </si>
  <si>
    <t>1/19/21 12:59</t>
  </si>
  <si>
    <t>1/19/21 13:00</t>
  </si>
  <si>
    <t>1/19/21 13:01</t>
  </si>
  <si>
    <t>1/19/21 13:02</t>
  </si>
  <si>
    <t>1/19/21 13:03</t>
  </si>
  <si>
    <t>1/19/21 13:04</t>
  </si>
  <si>
    <t>1/19/21 13:05</t>
  </si>
  <si>
    <t>1/19/21 13:06</t>
  </si>
  <si>
    <t>1/19/21 13:07</t>
  </si>
  <si>
    <t>1/19/21 13:08</t>
  </si>
  <si>
    <t>1/19/21 13:09</t>
  </si>
  <si>
    <t>1/19/21 13:10</t>
  </si>
  <si>
    <t>1/19/21 13:11</t>
  </si>
  <si>
    <t>1/19/21 13:12</t>
  </si>
  <si>
    <t>1/19/21 13:13</t>
  </si>
  <si>
    <t>1/19/21 13:14</t>
  </si>
  <si>
    <t>1/19/21 13:15</t>
  </si>
  <si>
    <t>1/19/21 13:16</t>
  </si>
  <si>
    <t>1/19/21 13:17</t>
  </si>
  <si>
    <t>1/19/21 13:18</t>
  </si>
  <si>
    <t>1/19/21 13:19</t>
  </si>
  <si>
    <t>1/19/21 13:20</t>
  </si>
  <si>
    <t>1/19/21 13:21</t>
  </si>
  <si>
    <t>1/19/21 13:22</t>
  </si>
  <si>
    <t>1/19/21 13:23</t>
  </si>
  <si>
    <t>1/19/21 13:24</t>
  </si>
  <si>
    <t>1/19/21 13:25</t>
  </si>
  <si>
    <t>1/19/21 13:26</t>
  </si>
  <si>
    <t>1/19/21 13:27</t>
  </si>
  <si>
    <t>1/19/21 13:28</t>
  </si>
  <si>
    <t>1/19/21 13:29</t>
  </si>
  <si>
    <t>1/19/21 13:30</t>
  </si>
  <si>
    <t>1/19/21 13:31</t>
  </si>
  <si>
    <t>1/19/21 13:32</t>
  </si>
  <si>
    <t>1/19/21 13:33</t>
  </si>
  <si>
    <t>1/19/21 13:34</t>
  </si>
  <si>
    <t>1/19/21 13:35</t>
  </si>
  <si>
    <t>1/19/21 13:36</t>
  </si>
  <si>
    <t>1/19/21 13:37</t>
  </si>
  <si>
    <t>1/19/21 13:38</t>
  </si>
  <si>
    <t>1/19/21 13:39</t>
  </si>
  <si>
    <t>1/19/21 13:40</t>
  </si>
  <si>
    <t>1/19/21 13:41</t>
  </si>
  <si>
    <t>1/19/21 13:42</t>
  </si>
  <si>
    <t>1/19/21 13:43</t>
  </si>
  <si>
    <t>1/19/21 13:44</t>
  </si>
  <si>
    <t>1/19/21 13:45</t>
  </si>
  <si>
    <t>1/19/21 13:46</t>
  </si>
  <si>
    <t>1/19/21 13:47</t>
  </si>
  <si>
    <t>1/19/21 13:48</t>
  </si>
  <si>
    <t>1/19/21 13:49</t>
  </si>
  <si>
    <t>1/19/21 13:50</t>
  </si>
  <si>
    <t>1/19/21 13:51</t>
  </si>
  <si>
    <t>1/19/21 13:52</t>
  </si>
  <si>
    <t>1/19/21 13:53</t>
  </si>
  <si>
    <t>1/19/21 13:54</t>
  </si>
  <si>
    <t>1/19/21 13:55</t>
  </si>
  <si>
    <t>1/19/21 13:56</t>
  </si>
  <si>
    <t>1/19/21 13:57</t>
  </si>
  <si>
    <t>1/19/21 13:58</t>
  </si>
  <si>
    <t>1/19/21 13:59</t>
  </si>
  <si>
    <t>1/19/21 14:00</t>
  </si>
  <si>
    <t>1/19/21 14:01</t>
  </si>
  <si>
    <t>1/19/21 14:02</t>
  </si>
  <si>
    <t>1/19/21 14:03</t>
  </si>
  <si>
    <t>1/19/21 14:04</t>
  </si>
  <si>
    <t>1/19/21 14:05</t>
  </si>
  <si>
    <t>1/19/21 14:06</t>
  </si>
  <si>
    <t>1/19/21 14:07</t>
  </si>
  <si>
    <t>1/19/21 14:08</t>
  </si>
  <si>
    <t>1/19/21 14:09</t>
  </si>
  <si>
    <t>1/19/21 14:10</t>
  </si>
  <si>
    <t>1/19/21 14:11</t>
  </si>
  <si>
    <t>1/19/21 14:12</t>
  </si>
  <si>
    <t>1/19/21 14:13</t>
  </si>
  <si>
    <t>1/19/21 14:14</t>
  </si>
  <si>
    <t>1/19/21 14:15</t>
  </si>
  <si>
    <t>1/19/21 14:16</t>
  </si>
  <si>
    <t>1/19/21 14:17</t>
  </si>
  <si>
    <t>1/19/21 14:18</t>
  </si>
  <si>
    <t>1/19/21 14:19</t>
  </si>
  <si>
    <t>1/19/21 14:20</t>
  </si>
  <si>
    <t>1/19/21 14:21</t>
  </si>
  <si>
    <t>1/19/21 14:22</t>
  </si>
  <si>
    <t>1/19/21 14:23</t>
  </si>
  <si>
    <t>1/19/21 14:24</t>
  </si>
  <si>
    <t>1/19/21 14:25</t>
  </si>
  <si>
    <t>1/19/21 14:26</t>
  </si>
  <si>
    <t>1/19/21 14:27</t>
  </si>
  <si>
    <t>1/19/21 14:28</t>
  </si>
  <si>
    <t>1/19/21 14:29</t>
  </si>
  <si>
    <t>1/19/21 14:30</t>
  </si>
  <si>
    <t>1/19/21 14:31</t>
  </si>
  <si>
    <t>1/19/21 14:32</t>
  </si>
  <si>
    <t>1/19/21 14:33</t>
  </si>
  <si>
    <t>1/19/21 14:34</t>
  </si>
  <si>
    <t>1/19/21 14:35</t>
  </si>
  <si>
    <t>1/19/21 14:36</t>
  </si>
  <si>
    <t>1/19/21 14:37</t>
  </si>
  <si>
    <t>1/19/21 14:38</t>
  </si>
  <si>
    <t>1/19/21 14:39</t>
  </si>
  <si>
    <t>1/19/21 14:40</t>
  </si>
  <si>
    <t>1/19/21 14:41</t>
  </si>
  <si>
    <t>1/19/21 14:42</t>
  </si>
  <si>
    <t>1/19/21 14:43</t>
  </si>
  <si>
    <t>1/19/21 14:44</t>
  </si>
  <si>
    <t>1/19/21 14:45</t>
  </si>
  <si>
    <t>1/19/21 14:46</t>
  </si>
  <si>
    <t>1/19/21 14:47</t>
  </si>
  <si>
    <t>1/19/21 14:48</t>
  </si>
  <si>
    <t>1/19/21 14:49</t>
  </si>
  <si>
    <t>1/19/21 14:50</t>
  </si>
  <si>
    <t>1/19/21 14:51</t>
  </si>
  <si>
    <t>1/19/21 14:52</t>
  </si>
  <si>
    <t>1/19/21 14:53</t>
  </si>
  <si>
    <t>1/19/21 14:54</t>
  </si>
  <si>
    <t>1/19/21 14:55</t>
  </si>
  <si>
    <t>1/19/21 14:56</t>
  </si>
  <si>
    <t>1/19/21 14:57</t>
  </si>
  <si>
    <t>1/19/21 14:58</t>
  </si>
  <si>
    <t>1/19/21 14:59</t>
  </si>
  <si>
    <t>1/19/21 15:00</t>
  </si>
  <si>
    <t>1/19/21 15:01</t>
  </si>
  <si>
    <t>1/19/21 15:02</t>
  </si>
  <si>
    <t>1/19/21 15:03</t>
  </si>
  <si>
    <t>1/19/21 15:04</t>
  </si>
  <si>
    <t>1/19/21 15:05</t>
  </si>
  <si>
    <t>1/19/21 15:06</t>
  </si>
  <si>
    <t>1/19/21 15:07</t>
  </si>
  <si>
    <t>1/19/21 15:08</t>
  </si>
  <si>
    <t>1/19/21 15:09</t>
  </si>
  <si>
    <t>1/19/21 15:10</t>
  </si>
  <si>
    <t>1/19/21 15:11</t>
  </si>
  <si>
    <t>1/19/21 15:12</t>
  </si>
  <si>
    <t>1/19/21 15:13</t>
  </si>
  <si>
    <t>1/19/21 15:14</t>
  </si>
  <si>
    <t>1/19/21 15:15</t>
  </si>
  <si>
    <t>1/19/21 15:16</t>
  </si>
  <si>
    <t>1/19/21 15:17</t>
  </si>
  <si>
    <t>1/19/21 15:18</t>
  </si>
  <si>
    <t>1/19/21 15:19</t>
  </si>
  <si>
    <t>1/19/21 15:20</t>
  </si>
  <si>
    <t>1/19/21 15:21</t>
  </si>
  <si>
    <t>1/19/21 15:22</t>
  </si>
  <si>
    <t>1/19/21 15:23</t>
  </si>
  <si>
    <t>1/19/21 15:24</t>
  </si>
  <si>
    <t>1/19/21 15:25</t>
  </si>
  <si>
    <t>1/19/21 15:26</t>
  </si>
  <si>
    <t>1/19/21 15:27</t>
  </si>
  <si>
    <t>1/19/21 15:28</t>
  </si>
  <si>
    <t>1/19/21 15:29</t>
  </si>
  <si>
    <t>1/20/21 9:15</t>
  </si>
  <si>
    <t>1/20/21 9:16</t>
  </si>
  <si>
    <t>1/20/21 9:17</t>
  </si>
  <si>
    <t>1/20/21 9:18</t>
  </si>
  <si>
    <t>1/20/21 9:19</t>
  </si>
  <si>
    <t>1/20/21 9:20</t>
  </si>
  <si>
    <t>1/20/21 9:21</t>
  </si>
  <si>
    <t>1/20/21 9:22</t>
  </si>
  <si>
    <t>1/20/21 9:23</t>
  </si>
  <si>
    <t>1/20/21 9:24</t>
  </si>
  <si>
    <t>1/20/21 9:25</t>
  </si>
  <si>
    <t>1/20/21 9:26</t>
  </si>
  <si>
    <t>1/20/21 9:27</t>
  </si>
  <si>
    <t>1/20/21 9:28</t>
  </si>
  <si>
    <t>1/20/21 9:29</t>
  </si>
  <si>
    <t>1/20/21 9:30</t>
  </si>
  <si>
    <t>1/20/21 9:31</t>
  </si>
  <si>
    <t>1/20/21 9:32</t>
  </si>
  <si>
    <t>1/20/21 9:33</t>
  </si>
  <si>
    <t>1/20/21 9:34</t>
  </si>
  <si>
    <t>1/20/21 9:35</t>
  </si>
  <si>
    <t>1/20/21 9:36</t>
  </si>
  <si>
    <t>1/20/21 9:37</t>
  </si>
  <si>
    <t>1/20/21 9:38</t>
  </si>
  <si>
    <t>1/20/21 9:39</t>
  </si>
  <si>
    <t>1/20/21 9:40</t>
  </si>
  <si>
    <t>1/20/21 9:41</t>
  </si>
  <si>
    <t>1/20/21 9:42</t>
  </si>
  <si>
    <t>1/20/21 9:43</t>
  </si>
  <si>
    <t>1/20/21 9:44</t>
  </si>
  <si>
    <t>1/20/21 9:45</t>
  </si>
  <si>
    <t>1/20/21 9:46</t>
  </si>
  <si>
    <t>1/20/21 9:47</t>
  </si>
  <si>
    <t>1/20/21 9:48</t>
  </si>
  <si>
    <t>1/20/21 9:49</t>
  </si>
  <si>
    <t>1/20/21 9:50</t>
  </si>
  <si>
    <t>1/20/21 9:51</t>
  </si>
  <si>
    <t>1/20/21 9:52</t>
  </si>
  <si>
    <t>1/20/21 9:53</t>
  </si>
  <si>
    <t>1/20/21 9:54</t>
  </si>
  <si>
    <t>1/20/21 9:55</t>
  </si>
  <si>
    <t>1/20/21 9:56</t>
  </si>
  <si>
    <t>1/20/21 9:57</t>
  </si>
  <si>
    <t>1/20/21 9:58</t>
  </si>
  <si>
    <t>1/20/21 9:59</t>
  </si>
  <si>
    <t>1/20/21 10:00</t>
  </si>
  <si>
    <t>1/20/21 10:01</t>
  </si>
  <si>
    <t>1/20/21 10:02</t>
  </si>
  <si>
    <t>1/20/21 10:03</t>
  </si>
  <si>
    <t>1/20/21 10:04</t>
  </si>
  <si>
    <t>1/20/21 10:05</t>
  </si>
  <si>
    <t>1/20/21 10:06</t>
  </si>
  <si>
    <t>1/20/21 10:07</t>
  </si>
  <si>
    <t>1/20/21 10:08</t>
  </si>
  <si>
    <t>1/20/21 10:09</t>
  </si>
  <si>
    <t>1/20/21 10:10</t>
  </si>
  <si>
    <t>1/20/21 10:11</t>
  </si>
  <si>
    <t>1/20/21 10:12</t>
  </si>
  <si>
    <t>1/20/21 10:13</t>
  </si>
  <si>
    <t>1/20/21 10:14</t>
  </si>
  <si>
    <t>1/20/21 10:15</t>
  </si>
  <si>
    <t>1/20/21 10:16</t>
  </si>
  <si>
    <t>1/20/21 10:17</t>
  </si>
  <si>
    <t>1/20/21 10:18</t>
  </si>
  <si>
    <t>1/20/21 10:19</t>
  </si>
  <si>
    <t>1/20/21 10:20</t>
  </si>
  <si>
    <t>1/20/21 10:21</t>
  </si>
  <si>
    <t>1/20/21 10:22</t>
  </si>
  <si>
    <t>1/20/21 10:23</t>
  </si>
  <si>
    <t>1/20/21 10:24</t>
  </si>
  <si>
    <t>1/20/21 10:25</t>
  </si>
  <si>
    <t>1/20/21 10:26</t>
  </si>
  <si>
    <t>1/20/21 10:27</t>
  </si>
  <si>
    <t>1/20/21 10:28</t>
  </si>
  <si>
    <t>1/20/21 10:29</t>
  </si>
  <si>
    <t>1/20/21 10:30</t>
  </si>
  <si>
    <t>1/20/21 10:31</t>
  </si>
  <si>
    <t>1/20/21 10:32</t>
  </si>
  <si>
    <t>1/20/21 10:33</t>
  </si>
  <si>
    <t>1/20/21 10:34</t>
  </si>
  <si>
    <t>1/20/21 10:35</t>
  </si>
  <si>
    <t>1/20/21 10:36</t>
  </si>
  <si>
    <t>1/20/21 10:37</t>
  </si>
  <si>
    <t>1/20/21 10:38</t>
  </si>
  <si>
    <t>1/20/21 10:39</t>
  </si>
  <si>
    <t>1/20/21 10:40</t>
  </si>
  <si>
    <t>1/20/21 10:41</t>
  </si>
  <si>
    <t>1/20/21 10:42</t>
  </si>
  <si>
    <t>1/20/21 10:43</t>
  </si>
  <si>
    <t>1/20/21 10:44</t>
  </si>
  <si>
    <t>1/20/21 10:45</t>
  </si>
  <si>
    <t>1/20/21 10:46</t>
  </si>
  <si>
    <t>1/20/21 10:47</t>
  </si>
  <si>
    <t>1/20/21 10:48</t>
  </si>
  <si>
    <t>1/20/21 10:49</t>
  </si>
  <si>
    <t>1/20/21 10:50</t>
  </si>
  <si>
    <t>1/20/21 10:51</t>
  </si>
  <si>
    <t>1/20/21 10:52</t>
  </si>
  <si>
    <t>1/20/21 10:53</t>
  </si>
  <si>
    <t>1/20/21 10:54</t>
  </si>
  <si>
    <t>1/20/21 10:55</t>
  </si>
  <si>
    <t>1/20/21 10:56</t>
  </si>
  <si>
    <t>1/20/21 10:57</t>
  </si>
  <si>
    <t>1/20/21 10:58</t>
  </si>
  <si>
    <t>1/20/21 10:59</t>
  </si>
  <si>
    <t>1/20/21 11:00</t>
  </si>
  <si>
    <t>1/20/21 11:01</t>
  </si>
  <si>
    <t>1/20/21 11:02</t>
  </si>
  <si>
    <t>1/20/21 11:03</t>
  </si>
  <si>
    <t>1/20/21 11:04</t>
  </si>
  <si>
    <t>1/20/21 11:05</t>
  </si>
  <si>
    <t>1/20/21 11:06</t>
  </si>
  <si>
    <t>1/20/21 11:07</t>
  </si>
  <si>
    <t>1/20/21 11:08</t>
  </si>
  <si>
    <t>1/20/21 11:09</t>
  </si>
  <si>
    <t>1/20/21 11:10</t>
  </si>
  <si>
    <t>1/20/21 11:11</t>
  </si>
  <si>
    <t>1/20/21 11:12</t>
  </si>
  <si>
    <t>1/20/21 11:13</t>
  </si>
  <si>
    <t>1/20/21 11:14</t>
  </si>
  <si>
    <t>1/20/21 11:15</t>
  </si>
  <si>
    <t>1/20/21 11:16</t>
  </si>
  <si>
    <t>1/20/21 11:17</t>
  </si>
  <si>
    <t>1/20/21 11:18</t>
  </si>
  <si>
    <t>1/20/21 11:19</t>
  </si>
  <si>
    <t>1/20/21 11:20</t>
  </si>
  <si>
    <t>1/20/21 11:21</t>
  </si>
  <si>
    <t>1/20/21 11:22</t>
  </si>
  <si>
    <t>1/20/21 11:23</t>
  </si>
  <si>
    <t>1/20/21 11:24</t>
  </si>
  <si>
    <t>1/20/21 11:25</t>
  </si>
  <si>
    <t>1/20/21 11:26</t>
  </si>
  <si>
    <t>1/20/21 11:27</t>
  </si>
  <si>
    <t>1/20/21 11:28</t>
  </si>
  <si>
    <t>1/20/21 11:29</t>
  </si>
  <si>
    <t>1/20/21 11:30</t>
  </si>
  <si>
    <t>1/20/21 11:31</t>
  </si>
  <si>
    <t>1/20/21 11:32</t>
  </si>
  <si>
    <t>1/20/21 11:33</t>
  </si>
  <si>
    <t>1/20/21 11:34</t>
  </si>
  <si>
    <t>1/20/21 11:35</t>
  </si>
  <si>
    <t>1/20/21 11:36</t>
  </si>
  <si>
    <t>1/20/21 11:37</t>
  </si>
  <si>
    <t>1/20/21 11:38</t>
  </si>
  <si>
    <t>1/20/21 11:39</t>
  </si>
  <si>
    <t>1/20/21 11:40</t>
  </si>
  <si>
    <t>1/20/21 11:41</t>
  </si>
  <si>
    <t>1/20/21 11:42</t>
  </si>
  <si>
    <t>1/20/21 11:43</t>
  </si>
  <si>
    <t>1/20/21 11:44</t>
  </si>
  <si>
    <t>1/20/21 11:45</t>
  </si>
  <si>
    <t>1/20/21 11:46</t>
  </si>
  <si>
    <t>1/20/21 11:47</t>
  </si>
  <si>
    <t>1/20/21 11:48</t>
  </si>
  <si>
    <t>1/20/21 11:49</t>
  </si>
  <si>
    <t>1/20/21 11:50</t>
  </si>
  <si>
    <t>1/20/21 11:51</t>
  </si>
  <si>
    <t>1/20/21 11:52</t>
  </si>
  <si>
    <t>1/20/21 11:53</t>
  </si>
  <si>
    <t>1/20/21 11:54</t>
  </si>
  <si>
    <t>1/20/21 11:55</t>
  </si>
  <si>
    <t>1/20/21 11:56</t>
  </si>
  <si>
    <t>1/20/21 11:57</t>
  </si>
  <si>
    <t>1/20/21 11:58</t>
  </si>
  <si>
    <t>1/20/21 11:59</t>
  </si>
  <si>
    <t>1/20/21 12:00</t>
  </si>
  <si>
    <t>1/20/21 12:01</t>
  </si>
  <si>
    <t>1/20/21 12:02</t>
  </si>
  <si>
    <t>1/20/21 12:03</t>
  </si>
  <si>
    <t>1/20/21 12:04</t>
  </si>
  <si>
    <t>1/20/21 12:05</t>
  </si>
  <si>
    <t>1/20/21 12:06</t>
  </si>
  <si>
    <t>1/20/21 12:07</t>
  </si>
  <si>
    <t>1/20/21 12:08</t>
  </si>
  <si>
    <t>1/20/21 12:09</t>
  </si>
  <si>
    <t>1/20/21 12:10</t>
  </si>
  <si>
    <t>1/20/21 12:11</t>
  </si>
  <si>
    <t>1/20/21 12:12</t>
  </si>
  <si>
    <t>1/20/21 12:13</t>
  </si>
  <si>
    <t>1/20/21 12:14</t>
  </si>
  <si>
    <t>1/20/21 12:15</t>
  </si>
  <si>
    <t>1/20/21 12:16</t>
  </si>
  <si>
    <t>1/20/21 12:17</t>
  </si>
  <si>
    <t>1/20/21 12:18</t>
  </si>
  <si>
    <t>1/20/21 12:19</t>
  </si>
  <si>
    <t>1/20/21 12:20</t>
  </si>
  <si>
    <t>1/20/21 12:21</t>
  </si>
  <si>
    <t>1/20/21 12:22</t>
  </si>
  <si>
    <t>1/20/21 12:23</t>
  </si>
  <si>
    <t>1/20/21 12:24</t>
  </si>
  <si>
    <t>1/20/21 12:25</t>
  </si>
  <si>
    <t>1/20/21 12:26</t>
  </si>
  <si>
    <t>1/20/21 12:27</t>
  </si>
  <si>
    <t>1/20/21 12:28</t>
  </si>
  <si>
    <t>1/20/21 12:29</t>
  </si>
  <si>
    <t>1/20/21 12:30</t>
  </si>
  <si>
    <t>1/20/21 12:31</t>
  </si>
  <si>
    <t>1/20/21 12:32</t>
  </si>
  <si>
    <t>1/20/21 12:33</t>
  </si>
  <si>
    <t>1/20/21 12:34</t>
  </si>
  <si>
    <t>1/20/21 12:35</t>
  </si>
  <si>
    <t>1/20/21 12:36</t>
  </si>
  <si>
    <t>1/20/21 12:37</t>
  </si>
  <si>
    <t>1/20/21 12:38</t>
  </si>
  <si>
    <t>1/20/21 12:39</t>
  </si>
  <si>
    <t>1/20/21 12:40</t>
  </si>
  <si>
    <t>1/20/21 12:41</t>
  </si>
  <si>
    <t>1/20/21 12:42</t>
  </si>
  <si>
    <t>1/20/21 12:43</t>
  </si>
  <si>
    <t>1/20/21 12:44</t>
  </si>
  <si>
    <t>1/20/21 12:45</t>
  </si>
  <si>
    <t>1/20/21 12:46</t>
  </si>
  <si>
    <t>1/20/21 12:47</t>
  </si>
  <si>
    <t>1/20/21 12:48</t>
  </si>
  <si>
    <t>1/20/21 12:49</t>
  </si>
  <si>
    <t>1/20/21 12:50</t>
  </si>
  <si>
    <t>1/20/21 12:51</t>
  </si>
  <si>
    <t>1/20/21 12:52</t>
  </si>
  <si>
    <t>1/20/21 12:53</t>
  </si>
  <si>
    <t>1/20/21 12:54</t>
  </si>
  <si>
    <t>1/20/21 12:55</t>
  </si>
  <si>
    <t>1/20/21 12:56</t>
  </si>
  <si>
    <t>1/20/21 12:57</t>
  </si>
  <si>
    <t>1/20/21 12:58</t>
  </si>
  <si>
    <t>1/20/21 12:59</t>
  </si>
  <si>
    <t>1/20/21 13:00</t>
  </si>
  <si>
    <t>1/20/21 13:01</t>
  </si>
  <si>
    <t>1/20/21 13:02</t>
  </si>
  <si>
    <t>1/20/21 13:03</t>
  </si>
  <si>
    <t>1/20/21 13:04</t>
  </si>
  <si>
    <t>1/20/21 13:05</t>
  </si>
  <si>
    <t>1/20/21 13:06</t>
  </si>
  <si>
    <t>1/20/21 13:07</t>
  </si>
  <si>
    <t>1/20/21 13:08</t>
  </si>
  <si>
    <t>1/20/21 13:09</t>
  </si>
  <si>
    <t>1/20/21 13:10</t>
  </si>
  <si>
    <t>1/20/21 13:11</t>
  </si>
  <si>
    <t>1/20/21 13:12</t>
  </si>
  <si>
    <t>1/20/21 13:13</t>
  </si>
  <si>
    <t>1/20/21 13:14</t>
  </si>
  <si>
    <t>1/20/21 13:15</t>
  </si>
  <si>
    <t>1/20/21 13:16</t>
  </si>
  <si>
    <t>1/20/21 13:17</t>
  </si>
  <si>
    <t>1/20/21 13:18</t>
  </si>
  <si>
    <t>1/20/21 13:19</t>
  </si>
  <si>
    <t>1/20/21 13:20</t>
  </si>
  <si>
    <t>1/20/21 13:21</t>
  </si>
  <si>
    <t>1/20/21 13:22</t>
  </si>
  <si>
    <t>1/20/21 13:23</t>
  </si>
  <si>
    <t>1/20/21 13:24</t>
  </si>
  <si>
    <t>1/20/21 13:25</t>
  </si>
  <si>
    <t>1/20/21 13:26</t>
  </si>
  <si>
    <t>1/20/21 13:27</t>
  </si>
  <si>
    <t>1/20/21 13:28</t>
  </si>
  <si>
    <t>1/20/21 13:29</t>
  </si>
  <si>
    <t>1/20/21 13:30</t>
  </si>
  <si>
    <t>1/20/21 13:31</t>
  </si>
  <si>
    <t>1/20/21 13:32</t>
  </si>
  <si>
    <t>1/20/21 13:33</t>
  </si>
  <si>
    <t>1/20/21 13:34</t>
  </si>
  <si>
    <t>1/20/21 13:35</t>
  </si>
  <si>
    <t>1/20/21 13:36</t>
  </si>
  <si>
    <t>1/20/21 13:37</t>
  </si>
  <si>
    <t>1/20/21 13:38</t>
  </si>
  <si>
    <t>1/20/21 13:39</t>
  </si>
  <si>
    <t>1/20/21 13:40</t>
  </si>
  <si>
    <t>1/20/21 13:41</t>
  </si>
  <si>
    <t>1/20/21 13:42</t>
  </si>
  <si>
    <t>1/20/21 13:43</t>
  </si>
  <si>
    <t>1/20/21 13:44</t>
  </si>
  <si>
    <t>1/20/21 13:45</t>
  </si>
  <si>
    <t>1/20/21 13:46</t>
  </si>
  <si>
    <t>1/20/21 13:47</t>
  </si>
  <si>
    <t>1/20/21 13:48</t>
  </si>
  <si>
    <t>1/20/21 13:49</t>
  </si>
  <si>
    <t>1/20/21 13:50</t>
  </si>
  <si>
    <t>1/20/21 13:51</t>
  </si>
  <si>
    <t>1/20/21 13:52</t>
  </si>
  <si>
    <t>1/20/21 13:53</t>
  </si>
  <si>
    <t>1/20/21 13:54</t>
  </si>
  <si>
    <t>1/20/21 13:55</t>
  </si>
  <si>
    <t>1/20/21 13:56</t>
  </si>
  <si>
    <t>1/20/21 13:57</t>
  </si>
  <si>
    <t>1/20/21 13:58</t>
  </si>
  <si>
    <t>1/20/21 13:59</t>
  </si>
  <si>
    <t>1/20/21 14:00</t>
  </si>
  <si>
    <t>1/20/21 14:01</t>
  </si>
  <si>
    <t>1/20/21 14:02</t>
  </si>
  <si>
    <t>1/20/21 14:03</t>
  </si>
  <si>
    <t>1/20/21 14:04</t>
  </si>
  <si>
    <t>1/20/21 14:05</t>
  </si>
  <si>
    <t>1/20/21 14:06</t>
  </si>
  <si>
    <t>1/20/21 14:07</t>
  </si>
  <si>
    <t>1/20/21 14:08</t>
  </si>
  <si>
    <t>1/20/21 14:09</t>
  </si>
  <si>
    <t>1/20/21 14:10</t>
  </si>
  <si>
    <t>1/20/21 14:11</t>
  </si>
  <si>
    <t>1/20/21 14:12</t>
  </si>
  <si>
    <t>1/20/21 14:13</t>
  </si>
  <si>
    <t>1/20/21 14:14</t>
  </si>
  <si>
    <t>1/20/21 14:15</t>
  </si>
  <si>
    <t>1/20/21 14:16</t>
  </si>
  <si>
    <t>1/20/21 14:17</t>
  </si>
  <si>
    <t>1/20/21 14:18</t>
  </si>
  <si>
    <t>1/20/21 14:19</t>
  </si>
  <si>
    <t>1/20/21 14:20</t>
  </si>
  <si>
    <t>1/20/21 14:21</t>
  </si>
  <si>
    <t>1/20/21 14:22</t>
  </si>
  <si>
    <t>1/20/21 14:23</t>
  </si>
  <si>
    <t>1/20/21 14:24</t>
  </si>
  <si>
    <t>1/20/21 14:25</t>
  </si>
  <si>
    <t>1/20/21 14:26</t>
  </si>
  <si>
    <t>1/20/21 14:27</t>
  </si>
  <si>
    <t>1/20/21 14:28</t>
  </si>
  <si>
    <t>1/20/21 14:29</t>
  </si>
  <si>
    <t>1/20/21 14:30</t>
  </si>
  <si>
    <t>1/20/21 14:31</t>
  </si>
  <si>
    <t>1/20/21 14:32</t>
  </si>
  <si>
    <t>1/20/21 14:33</t>
  </si>
  <si>
    <t>1/20/21 14:34</t>
  </si>
  <si>
    <t>1/20/21 14:35</t>
  </si>
  <si>
    <t>1/20/21 14:36</t>
  </si>
  <si>
    <t>1/20/21 14:37</t>
  </si>
  <si>
    <t>1/20/21 14:38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</si>
</sst>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3" x14ac:knownFonts="1">
    <font>
      <sz val="11"/>
      <color rgb="FF000000"/>
      <name val="Calibri"/>
    </font>
    <font>
      <b/>
      <u/>
      <sz val="18"/>
      <color rgb="FF000000"/>
      <name val="Calibri"/>
      <family val="2"/>
    </font>
    <font>
      <u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2" fontId="0" fillId="0" borderId="10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3"/>
  <sheetViews>
    <sheetView workbookViewId="0">
      <pane xSplit="6" ySplit="14" topLeftCell="X195" activePane="bottomRight" state="frozen"/>
      <selection pane="topRight" activeCell="G1" sqref="G1"/>
      <selection pane="bottomLeft" activeCell="A15" sqref="A15"/>
      <selection pane="bottomRight" activeCell="AA102" sqref="AA102"/>
    </sheetView>
  </sheetViews>
  <sheetFormatPr defaultColWidth="9.109375" defaultRowHeight="14.4" x14ac:dyDescent="0.3"/>
  <cols>
    <col min="1" max="1" width="28.33203125" bestFit="1" customWidth="1"/>
    <col min="2" max="2" width="14.88671875" bestFit="1" customWidth="1"/>
    <col min="6" max="6" width="11.109375" bestFit="1" customWidth="1"/>
    <col min="9" max="9" width="12.5546875" bestFit="1" customWidth="1"/>
    <col min="10" max="10" width="12" bestFit="1" customWidth="1"/>
    <col min="12" max="12" width="11.109375" bestFit="1" customWidth="1"/>
    <col min="13" max="15" width="10.5546875" bestFit="1" customWidth="1"/>
    <col min="19" max="20" width="12.6640625" bestFit="1" customWidth="1"/>
  </cols>
  <sheetData>
    <row r="1" spans="1:28" x14ac:dyDescent="0.3">
      <c r="A1" t="s">
        <v>0</v>
      </c>
    </row>
    <row r="2" spans="1:28" x14ac:dyDescent="0.3">
      <c r="B2" s="3" t="s">
        <v>7</v>
      </c>
      <c r="C2" s="4"/>
      <c r="D2" s="5"/>
    </row>
    <row r="3" spans="1:28" x14ac:dyDescent="0.3">
      <c r="B3" s="2" t="s">
        <v>8</v>
      </c>
      <c r="C3" s="2">
        <v>3</v>
      </c>
      <c r="D3" s="2" t="s">
        <v>13</v>
      </c>
    </row>
    <row r="4" spans="1:28" x14ac:dyDescent="0.3">
      <c r="B4" s="2" t="s">
        <v>9</v>
      </c>
      <c r="C4" s="2">
        <v>3</v>
      </c>
      <c r="D4" s="2" t="s">
        <v>14</v>
      </c>
    </row>
    <row r="5" spans="1:28" x14ac:dyDescent="0.3">
      <c r="B5" s="2" t="s">
        <v>10</v>
      </c>
      <c r="C5" s="2">
        <v>20</v>
      </c>
      <c r="D5" s="2" t="s">
        <v>17</v>
      </c>
    </row>
    <row r="6" spans="1:28" x14ac:dyDescent="0.3">
      <c r="B6" s="2" t="s">
        <v>11</v>
      </c>
      <c r="C6" s="2">
        <v>1</v>
      </c>
      <c r="D6" s="2" t="s">
        <v>15</v>
      </c>
    </row>
    <row r="7" spans="1:28" x14ac:dyDescent="0.3">
      <c r="B7" s="2" t="s">
        <v>12</v>
      </c>
      <c r="C7" s="2">
        <v>2</v>
      </c>
      <c r="D7" s="2" t="s">
        <v>16</v>
      </c>
    </row>
    <row r="14" spans="1:28" x14ac:dyDescent="0.3">
      <c r="A14" t="s">
        <v>1</v>
      </c>
      <c r="B14" t="s">
        <v>2</v>
      </c>
      <c r="C14" t="s">
        <v>3</v>
      </c>
      <c r="D14" t="s">
        <v>4</v>
      </c>
      <c r="E14" t="s">
        <v>5</v>
      </c>
      <c r="F14" t="s">
        <v>6</v>
      </c>
      <c r="G14" t="s">
        <v>18</v>
      </c>
      <c r="H14" t="s">
        <v>10</v>
      </c>
      <c r="I14" t="str">
        <f>C3&amp;" candle high"</f>
        <v>3 candle high</v>
      </c>
      <c r="J14" t="str">
        <f>C4&amp;" candle low"</f>
        <v>3 candle low</v>
      </c>
      <c r="K14" t="s">
        <v>19</v>
      </c>
      <c r="L14" t="s">
        <v>20</v>
      </c>
      <c r="M14" t="s">
        <v>21</v>
      </c>
      <c r="N14" t="s">
        <v>22</v>
      </c>
      <c r="O14" t="s">
        <v>23</v>
      </c>
      <c r="P14" t="s">
        <v>24</v>
      </c>
      <c r="Q14" t="s">
        <v>25</v>
      </c>
      <c r="R14" t="s">
        <v>26</v>
      </c>
      <c r="S14" t="s">
        <v>49</v>
      </c>
    </row>
    <row r="15" spans="1:28" x14ac:dyDescent="0.3">
      <c r="A15">
        <v>1</v>
      </c>
      <c r="B15" t="s">
        <v>50</v>
      </c>
      <c r="C15">
        <v>14599.85</v>
      </c>
      <c r="D15">
        <v>14609.4</v>
      </c>
      <c r="E15">
        <v>14598.05</v>
      </c>
      <c r="F15">
        <v>14607.35</v>
      </c>
    </row>
    <row r="16" spans="1:28" x14ac:dyDescent="0.3">
      <c r="A16">
        <v>2</v>
      </c>
      <c r="B16" t="s">
        <v>51</v>
      </c>
      <c r="C16">
        <v>14607.35</v>
      </c>
      <c r="D16">
        <v>14610.4</v>
      </c>
      <c r="E16">
        <v>14601.7</v>
      </c>
      <c r="F16">
        <v>14607.55</v>
      </c>
      <c r="AA16" t="str">
        <f>IF(K16="buy",1,"")</f>
        <v/>
      </c>
      <c r="AB16" t="str">
        <f t="shared" ref="AB16:AB79" si="0">IF(AND(AA16=1,O16="buy"),1,"")</f>
        <v/>
      </c>
    </row>
    <row r="17" spans="1:28" x14ac:dyDescent="0.3">
      <c r="A17">
        <v>3</v>
      </c>
      <c r="B17" t="s">
        <v>52</v>
      </c>
      <c r="C17">
        <v>14607.55</v>
      </c>
      <c r="D17">
        <v>14611.05</v>
      </c>
      <c r="E17">
        <v>14598.5</v>
      </c>
      <c r="F17">
        <v>14608.55</v>
      </c>
      <c r="G17" s="1">
        <f>MAX(D16-E16,F15-E16,D16-F15)</f>
        <v>8.6999999999989086</v>
      </c>
      <c r="AA17" t="str">
        <f t="shared" ref="AA17:AA80" si="1">IF(K17="buy",1,"")</f>
        <v/>
      </c>
      <c r="AB17" t="str">
        <f t="shared" si="0"/>
        <v/>
      </c>
    </row>
    <row r="18" spans="1:28" x14ac:dyDescent="0.3">
      <c r="A18">
        <v>4</v>
      </c>
      <c r="B18" t="s">
        <v>53</v>
      </c>
      <c r="C18">
        <v>14609.05</v>
      </c>
      <c r="D18">
        <v>14615.8</v>
      </c>
      <c r="E18">
        <v>14606.95</v>
      </c>
      <c r="F18">
        <v>14611.45</v>
      </c>
      <c r="G18" s="1">
        <f t="shared" ref="G18:G81" si="2">MAX(D17-E17,F16-E17,D17-F16)</f>
        <v>12.549999999999272</v>
      </c>
      <c r="I18" s="1"/>
      <c r="J18" s="1"/>
      <c r="L18" s="1"/>
      <c r="AA18" t="str">
        <f t="shared" si="1"/>
        <v/>
      </c>
      <c r="AB18" t="str">
        <f t="shared" si="0"/>
        <v/>
      </c>
    </row>
    <row r="19" spans="1:28" x14ac:dyDescent="0.3">
      <c r="A19">
        <v>5</v>
      </c>
      <c r="B19" t="s">
        <v>54</v>
      </c>
      <c r="C19">
        <v>14611.5</v>
      </c>
      <c r="D19">
        <v>14614.65</v>
      </c>
      <c r="E19">
        <v>14603.65</v>
      </c>
      <c r="F19">
        <v>14604.8</v>
      </c>
      <c r="G19" s="1">
        <f t="shared" si="2"/>
        <v>8.8499999999985448</v>
      </c>
      <c r="I19" s="1"/>
      <c r="J19" s="1"/>
      <c r="L19" s="1"/>
      <c r="AA19" t="str">
        <f t="shared" si="1"/>
        <v/>
      </c>
      <c r="AB19" t="str">
        <f t="shared" si="0"/>
        <v/>
      </c>
    </row>
    <row r="20" spans="1:28" x14ac:dyDescent="0.3">
      <c r="A20">
        <v>6</v>
      </c>
      <c r="B20" t="s">
        <v>55</v>
      </c>
      <c r="C20">
        <v>14604.9</v>
      </c>
      <c r="D20">
        <v>14608.95</v>
      </c>
      <c r="E20">
        <v>14601.95</v>
      </c>
      <c r="F20">
        <v>14605.9</v>
      </c>
      <c r="G20" s="1">
        <f t="shared" si="2"/>
        <v>11</v>
      </c>
      <c r="I20" s="1"/>
      <c r="J20" s="1"/>
      <c r="L20" s="1"/>
      <c r="AA20" t="str">
        <f t="shared" si="1"/>
        <v/>
      </c>
      <c r="AB20" t="str">
        <f t="shared" si="0"/>
        <v/>
      </c>
    </row>
    <row r="21" spans="1:28" x14ac:dyDescent="0.3">
      <c r="A21">
        <v>7</v>
      </c>
      <c r="B21" t="s">
        <v>56</v>
      </c>
      <c r="C21">
        <v>14606.15</v>
      </c>
      <c r="D21">
        <v>14613.25</v>
      </c>
      <c r="E21">
        <v>14597.5</v>
      </c>
      <c r="F21">
        <v>14599.3</v>
      </c>
      <c r="G21" s="1">
        <f t="shared" si="2"/>
        <v>7</v>
      </c>
      <c r="I21" s="1"/>
      <c r="J21" s="1"/>
      <c r="L21" s="1"/>
      <c r="AA21" t="str">
        <f t="shared" si="1"/>
        <v/>
      </c>
      <c r="AB21" t="str">
        <f t="shared" si="0"/>
        <v/>
      </c>
    </row>
    <row r="22" spans="1:28" x14ac:dyDescent="0.3">
      <c r="A22">
        <v>8</v>
      </c>
      <c r="B22" t="s">
        <v>57</v>
      </c>
      <c r="C22">
        <v>14599.85</v>
      </c>
      <c r="D22">
        <v>14605.45</v>
      </c>
      <c r="E22">
        <v>14594.35</v>
      </c>
      <c r="F22">
        <v>14597.95</v>
      </c>
      <c r="G22" s="1">
        <f t="shared" si="2"/>
        <v>15.75</v>
      </c>
      <c r="I22" s="1"/>
      <c r="J22" s="1"/>
      <c r="L22" s="1"/>
      <c r="AA22" t="str">
        <f t="shared" si="1"/>
        <v/>
      </c>
      <c r="AB22" t="str">
        <f t="shared" si="0"/>
        <v/>
      </c>
    </row>
    <row r="23" spans="1:28" x14ac:dyDescent="0.3">
      <c r="A23">
        <v>9</v>
      </c>
      <c r="B23" t="s">
        <v>58</v>
      </c>
      <c r="C23">
        <v>14598.4</v>
      </c>
      <c r="D23">
        <v>14602.9</v>
      </c>
      <c r="E23">
        <v>14589.25</v>
      </c>
      <c r="F23">
        <v>14591.6</v>
      </c>
      <c r="G23" s="1">
        <f t="shared" si="2"/>
        <v>11.100000000000364</v>
      </c>
      <c r="I23" s="1"/>
      <c r="J23" s="1"/>
      <c r="L23" s="1"/>
      <c r="AA23" t="str">
        <f t="shared" si="1"/>
        <v/>
      </c>
      <c r="AB23" t="str">
        <f t="shared" si="0"/>
        <v/>
      </c>
    </row>
    <row r="24" spans="1:28" x14ac:dyDescent="0.3">
      <c r="A24">
        <v>10</v>
      </c>
      <c r="B24" t="s">
        <v>59</v>
      </c>
      <c r="C24">
        <v>14591.85</v>
      </c>
      <c r="D24">
        <v>14593.4</v>
      </c>
      <c r="E24">
        <v>14586.95</v>
      </c>
      <c r="F24">
        <v>14591.3</v>
      </c>
      <c r="G24" s="1">
        <f t="shared" si="2"/>
        <v>13.649999999999636</v>
      </c>
      <c r="I24" s="1"/>
      <c r="J24" s="1"/>
      <c r="L24" s="1"/>
      <c r="AA24" t="str">
        <f t="shared" si="1"/>
        <v/>
      </c>
      <c r="AB24" t="str">
        <f t="shared" si="0"/>
        <v/>
      </c>
    </row>
    <row r="25" spans="1:28" x14ac:dyDescent="0.3">
      <c r="A25">
        <v>11</v>
      </c>
      <c r="B25" t="s">
        <v>60</v>
      </c>
      <c r="C25">
        <v>14591.15</v>
      </c>
      <c r="D25">
        <v>14593.65</v>
      </c>
      <c r="E25">
        <v>14584.05</v>
      </c>
      <c r="F25">
        <v>14591.9</v>
      </c>
      <c r="G25" s="1">
        <f t="shared" si="2"/>
        <v>6.4499999999989086</v>
      </c>
      <c r="I25" s="1"/>
      <c r="J25" s="1"/>
      <c r="L25" s="1"/>
      <c r="AA25" t="str">
        <f t="shared" si="1"/>
        <v/>
      </c>
      <c r="AB25" t="str">
        <f t="shared" si="0"/>
        <v/>
      </c>
    </row>
    <row r="26" spans="1:28" x14ac:dyDescent="0.3">
      <c r="A26">
        <v>12</v>
      </c>
      <c r="B26" t="s">
        <v>61</v>
      </c>
      <c r="C26">
        <v>14591.6</v>
      </c>
      <c r="D26">
        <v>14599.55</v>
      </c>
      <c r="E26">
        <v>14586.25</v>
      </c>
      <c r="F26">
        <v>14594</v>
      </c>
      <c r="G26" s="1">
        <f t="shared" si="2"/>
        <v>9.6000000000003638</v>
      </c>
      <c r="I26" s="1"/>
      <c r="J26" s="1"/>
      <c r="L26" s="1"/>
      <c r="AA26" t="str">
        <f t="shared" si="1"/>
        <v/>
      </c>
      <c r="AB26" t="str">
        <f t="shared" si="0"/>
        <v/>
      </c>
    </row>
    <row r="27" spans="1:28" x14ac:dyDescent="0.3">
      <c r="A27">
        <v>13</v>
      </c>
      <c r="B27" t="s">
        <v>62</v>
      </c>
      <c r="C27">
        <v>14593.45</v>
      </c>
      <c r="D27">
        <v>14602.2</v>
      </c>
      <c r="E27">
        <v>14591.7</v>
      </c>
      <c r="F27">
        <v>14593.5</v>
      </c>
      <c r="G27" s="1">
        <f t="shared" si="2"/>
        <v>13.299999999999272</v>
      </c>
      <c r="I27" s="1"/>
      <c r="J27" s="1"/>
      <c r="L27" s="1"/>
      <c r="AA27" t="str">
        <f t="shared" si="1"/>
        <v/>
      </c>
      <c r="AB27" t="str">
        <f t="shared" si="0"/>
        <v/>
      </c>
    </row>
    <row r="28" spans="1:28" x14ac:dyDescent="0.3">
      <c r="A28">
        <v>14</v>
      </c>
      <c r="B28" t="s">
        <v>63</v>
      </c>
      <c r="C28">
        <v>14593.25</v>
      </c>
      <c r="D28">
        <v>14594.5</v>
      </c>
      <c r="E28">
        <v>14588.45</v>
      </c>
      <c r="F28">
        <v>14589.55</v>
      </c>
      <c r="G28" s="1">
        <f t="shared" si="2"/>
        <v>10.5</v>
      </c>
      <c r="I28" s="1"/>
      <c r="J28" s="1"/>
      <c r="L28" s="1"/>
      <c r="AA28" t="str">
        <f t="shared" si="1"/>
        <v/>
      </c>
      <c r="AB28" t="str">
        <f t="shared" si="0"/>
        <v/>
      </c>
    </row>
    <row r="29" spans="1:28" x14ac:dyDescent="0.3">
      <c r="A29">
        <v>15</v>
      </c>
      <c r="B29" t="s">
        <v>64</v>
      </c>
      <c r="C29">
        <v>14589.35</v>
      </c>
      <c r="D29">
        <v>14591.3</v>
      </c>
      <c r="E29">
        <v>14584.2</v>
      </c>
      <c r="F29">
        <v>14587.15</v>
      </c>
      <c r="G29" s="1">
        <f t="shared" si="2"/>
        <v>6.0499999999992724</v>
      </c>
      <c r="I29" s="1"/>
      <c r="J29" s="1"/>
      <c r="L29" s="1"/>
      <c r="AA29" t="str">
        <f t="shared" si="1"/>
        <v/>
      </c>
      <c r="AB29" t="str">
        <f t="shared" si="0"/>
        <v/>
      </c>
    </row>
    <row r="30" spans="1:28" x14ac:dyDescent="0.3">
      <c r="A30">
        <v>16</v>
      </c>
      <c r="B30" t="s">
        <v>65</v>
      </c>
      <c r="C30">
        <v>14587.6</v>
      </c>
      <c r="D30">
        <v>14593.15</v>
      </c>
      <c r="E30">
        <v>14584.1</v>
      </c>
      <c r="F30">
        <v>14588.55</v>
      </c>
      <c r="G30" s="1">
        <f t="shared" si="2"/>
        <v>7.0999999999985448</v>
      </c>
      <c r="I30" s="1"/>
      <c r="J30" s="1"/>
      <c r="L30" s="1"/>
      <c r="AA30" t="str">
        <f t="shared" si="1"/>
        <v/>
      </c>
      <c r="AB30" t="str">
        <f t="shared" si="0"/>
        <v/>
      </c>
    </row>
    <row r="31" spans="1:28" x14ac:dyDescent="0.3">
      <c r="A31">
        <v>17</v>
      </c>
      <c r="B31" t="s">
        <v>66</v>
      </c>
      <c r="C31">
        <v>14588.7</v>
      </c>
      <c r="D31">
        <v>14590.95</v>
      </c>
      <c r="E31">
        <v>14580.2</v>
      </c>
      <c r="F31">
        <v>14587.6</v>
      </c>
      <c r="G31" s="1">
        <f t="shared" si="2"/>
        <v>9.0499999999992724</v>
      </c>
      <c r="I31" s="1"/>
      <c r="J31" s="1"/>
      <c r="L31" s="1"/>
      <c r="AA31" t="str">
        <f t="shared" si="1"/>
        <v/>
      </c>
      <c r="AB31" t="str">
        <f t="shared" si="0"/>
        <v/>
      </c>
    </row>
    <row r="32" spans="1:28" x14ac:dyDescent="0.3">
      <c r="A32">
        <v>18</v>
      </c>
      <c r="B32" t="s">
        <v>67</v>
      </c>
      <c r="C32">
        <v>14586.9</v>
      </c>
      <c r="D32">
        <v>14592.45</v>
      </c>
      <c r="E32">
        <v>14586</v>
      </c>
      <c r="F32">
        <v>14588</v>
      </c>
      <c r="G32" s="1">
        <f t="shared" si="2"/>
        <v>10.75</v>
      </c>
      <c r="I32" s="1"/>
      <c r="J32" s="1"/>
      <c r="L32" s="1"/>
      <c r="AA32" t="str">
        <f t="shared" si="1"/>
        <v/>
      </c>
      <c r="AB32" t="str">
        <f t="shared" si="0"/>
        <v/>
      </c>
    </row>
    <row r="33" spans="1:28" x14ac:dyDescent="0.3">
      <c r="A33">
        <v>19</v>
      </c>
      <c r="B33" t="s">
        <v>68</v>
      </c>
      <c r="C33">
        <v>14587.75</v>
      </c>
      <c r="D33">
        <v>14590.45</v>
      </c>
      <c r="E33">
        <v>14581.8</v>
      </c>
      <c r="F33">
        <v>14586.4</v>
      </c>
      <c r="G33" s="1">
        <f t="shared" si="2"/>
        <v>6.4500000000007276</v>
      </c>
      <c r="I33" s="1"/>
      <c r="J33" s="1"/>
      <c r="L33" s="1"/>
      <c r="AA33" t="str">
        <f t="shared" si="1"/>
        <v/>
      </c>
      <c r="AB33" t="str">
        <f t="shared" si="0"/>
        <v/>
      </c>
    </row>
    <row r="34" spans="1:28" x14ac:dyDescent="0.3">
      <c r="A34">
        <v>20</v>
      </c>
      <c r="B34" t="s">
        <v>69</v>
      </c>
      <c r="C34">
        <v>14586.2</v>
      </c>
      <c r="D34">
        <v>14592.15</v>
      </c>
      <c r="E34">
        <v>14578.65</v>
      </c>
      <c r="F34">
        <v>14582.95</v>
      </c>
      <c r="G34" s="1">
        <f t="shared" si="2"/>
        <v>8.6500000000014552</v>
      </c>
      <c r="I34" s="1"/>
      <c r="J34" s="1"/>
      <c r="L34" s="1"/>
      <c r="AA34" t="str">
        <f t="shared" si="1"/>
        <v/>
      </c>
      <c r="AB34" t="str">
        <f t="shared" si="0"/>
        <v/>
      </c>
    </row>
    <row r="35" spans="1:28" x14ac:dyDescent="0.3">
      <c r="A35">
        <v>21</v>
      </c>
      <c r="B35" t="s">
        <v>70</v>
      </c>
      <c r="C35">
        <v>14583.25</v>
      </c>
      <c r="D35">
        <v>14588.2</v>
      </c>
      <c r="E35">
        <v>14575.15</v>
      </c>
      <c r="F35">
        <v>14578.75</v>
      </c>
      <c r="G35" s="1">
        <f t="shared" si="2"/>
        <v>13.5</v>
      </c>
      <c r="I35" s="1"/>
      <c r="J35" s="1"/>
      <c r="L35" s="1"/>
      <c r="AA35" t="str">
        <f t="shared" si="1"/>
        <v/>
      </c>
      <c r="AB35" t="str">
        <f t="shared" si="0"/>
        <v/>
      </c>
    </row>
    <row r="36" spans="1:28" x14ac:dyDescent="0.3">
      <c r="A36">
        <v>22</v>
      </c>
      <c r="B36" t="s">
        <v>71</v>
      </c>
      <c r="C36">
        <v>14579.05</v>
      </c>
      <c r="D36">
        <v>14580.55</v>
      </c>
      <c r="E36">
        <v>14573.7</v>
      </c>
      <c r="F36">
        <v>14576.95</v>
      </c>
      <c r="G36" s="1">
        <f t="shared" si="2"/>
        <v>13.050000000001091</v>
      </c>
      <c r="H36" s="1">
        <f>AVERAGE(G17:G36)</f>
        <v>10.152499999999781</v>
      </c>
      <c r="I36" s="1">
        <f>IF(A36&lt;=$C$3,"",MAX(INDEX($D$15:$D$713,A36-$C$3):D35))</f>
        <v>14592.15</v>
      </c>
      <c r="J36" s="1">
        <f>IF(A36&lt;=$C$4,"",MIN(INDEX($E$15:$E$713,A36-$C$4):E35))</f>
        <v>14575.15</v>
      </c>
      <c r="K36" t="str">
        <f>IF(D36&gt;=I36,"buy",IF(E36&lt;=J36,"sell",""))</f>
        <v>sell</v>
      </c>
      <c r="L36" s="1">
        <f t="shared" ref="L36:L82" si="3">IF(K36="buy",I36,IF(K36="sell",J36,""))</f>
        <v>14575.15</v>
      </c>
      <c r="M36" s="1">
        <f>IF(O36="buy",P36-$C$6*Q36,IF(O36="sell",P36+$C$6*Q36,""))</f>
        <v>14585.3025</v>
      </c>
      <c r="N36" s="1">
        <f>IF(O36="buy",P36+$C$7*Q36,IF(O36="sell",P36-$C$7*Q36,""))</f>
        <v>14554.844999999999</v>
      </c>
      <c r="O36" t="str">
        <f t="shared" ref="O36:O82" si="4">IF(OR(O35="",O35="SL",O35="TP"),K36,IF(O35="buy",IF(E36&lt;M35,"SL",IF(D36&gt;N35,"TP",O35)),IF(O35="sell",IF(D36&gt;M35,"SL",IF(E36&lt;N35,"TP",O35)),"")))</f>
        <v>sell</v>
      </c>
      <c r="P36" s="1">
        <f>IF(O35=O36,P35,IF(OR(O36="buy",O36="sell"),L36,""))</f>
        <v>14575.15</v>
      </c>
      <c r="Q36" s="1">
        <f>IF(O35=O36,Q35,IF(OR(O36="buy",O36="sell"),H36,""))</f>
        <v>10.152499999999781</v>
      </c>
      <c r="R36" t="str">
        <f>IF(AND(O35="buy",O36="SL"),M35-P35,IF(AND(O35="buy",O36="TP"),N35-P35,IF(AND(O35="sell",O36="SL"),P35-M35,IF(AND(O35="sell",O36="TP"),P35-N35,""))))</f>
        <v/>
      </c>
      <c r="S36" t="str">
        <f>IF(OR(O35="",O35="SL",O35="TP"),K36,"")</f>
        <v>sell</v>
      </c>
      <c r="AA36" t="str">
        <f t="shared" si="1"/>
        <v/>
      </c>
      <c r="AB36" t="str">
        <f t="shared" si="0"/>
        <v/>
      </c>
    </row>
    <row r="37" spans="1:28" x14ac:dyDescent="0.3">
      <c r="A37">
        <v>23</v>
      </c>
      <c r="B37" t="s">
        <v>72</v>
      </c>
      <c r="C37">
        <v>14577.05</v>
      </c>
      <c r="D37">
        <v>14584.15</v>
      </c>
      <c r="E37">
        <v>14572.9</v>
      </c>
      <c r="F37">
        <v>14578.55</v>
      </c>
      <c r="G37" s="1">
        <f t="shared" si="2"/>
        <v>6.8499999999985448</v>
      </c>
      <c r="H37" s="18">
        <f>(H36*(C$5-1)+G37)/C$5</f>
        <v>9.9873749999997194</v>
      </c>
      <c r="I37" s="1">
        <f>IF(A37&lt;=$C$3,"",MAX(INDEX($D$15:$D$713,A37-$C$3):D36))</f>
        <v>14592.15</v>
      </c>
      <c r="J37" s="1">
        <f>IF(A37&lt;=$C$4,"",MIN(INDEX($E$15:$E$713,A37-$C$4):E36))</f>
        <v>14573.7</v>
      </c>
      <c r="K37" t="str">
        <f t="shared" ref="K37:K100" si="5">IF(D37&gt;=I37,"buy",IF(E37&lt;=J37,"sell",""))</f>
        <v>sell</v>
      </c>
      <c r="L37" s="1">
        <f t="shared" si="3"/>
        <v>14573.7</v>
      </c>
      <c r="M37" s="1">
        <f t="shared" ref="M37:M100" si="6">IF(O37="buy",P37-$C$6*Q37,IF(O37="sell",P37+$C$6*Q37,""))</f>
        <v>14585.3025</v>
      </c>
      <c r="N37" s="1">
        <f t="shared" ref="N37:N100" si="7">IF(O37="buy",P37+$C$7*Q37,IF(O37="sell",P37-$C$7*Q37,""))</f>
        <v>14554.844999999999</v>
      </c>
      <c r="O37" t="str">
        <f t="shared" si="4"/>
        <v>sell</v>
      </c>
      <c r="P37" s="1">
        <f t="shared" ref="P37:P100" si="8">IF(O36=O37,P36,IF(OR(O37="buy",O37="sell"),L37,""))</f>
        <v>14575.15</v>
      </c>
      <c r="Q37" s="1">
        <f t="shared" ref="Q37:Q100" si="9">IF(O36=O37,Q36,IF(OR(O37="buy",O37="sell"),H37,""))</f>
        <v>10.152499999999781</v>
      </c>
      <c r="R37" t="str">
        <f t="shared" ref="R37:R49" si="10">IF(AND(O36="buy",O37="SL"),M36-P36,IF(AND(O36="buy",O37="TP"),N36-P36,IF(AND(O36="sell",O37="SL"),P36-M36,IF(AND(O36="sell",O37="TP"),P36-N36,""))))</f>
        <v/>
      </c>
      <c r="S37" t="str">
        <f t="shared" ref="S37:S100" si="11">IF(OR(O36="",O36="SL",O36="TP"),K37,"")</f>
        <v/>
      </c>
      <c r="AA37" t="str">
        <f t="shared" si="1"/>
        <v/>
      </c>
      <c r="AB37" t="str">
        <f t="shared" si="0"/>
        <v/>
      </c>
    </row>
    <row r="38" spans="1:28" x14ac:dyDescent="0.3">
      <c r="A38">
        <v>24</v>
      </c>
      <c r="B38" t="s">
        <v>73</v>
      </c>
      <c r="C38">
        <v>14579</v>
      </c>
      <c r="D38">
        <v>14581.2</v>
      </c>
      <c r="E38">
        <v>14573.15</v>
      </c>
      <c r="F38">
        <v>14574.75</v>
      </c>
      <c r="G38" s="1">
        <f t="shared" si="2"/>
        <v>11.25</v>
      </c>
      <c r="H38" s="1">
        <f t="shared" ref="H38:H101" si="12">(H37*(C$5-1)+G38)/C$5</f>
        <v>10.050506249999733</v>
      </c>
      <c r="I38" s="1">
        <f>IF(A38&lt;=$C$3,"",MAX(INDEX($D$15:$D$713,A38-$C$3):D37))</f>
        <v>14588.2</v>
      </c>
      <c r="J38" s="1">
        <f>IF(A38&lt;=$C$4,"",MIN(INDEX($E$15:$E$713,A38-$C$4):E37))</f>
        <v>14572.9</v>
      </c>
      <c r="K38" t="str">
        <f t="shared" si="5"/>
        <v/>
      </c>
      <c r="L38" s="1" t="str">
        <f t="shared" si="3"/>
        <v/>
      </c>
      <c r="M38" s="1">
        <f t="shared" si="6"/>
        <v>14585.3025</v>
      </c>
      <c r="N38" s="1">
        <f t="shared" si="7"/>
        <v>14554.844999999999</v>
      </c>
      <c r="O38" t="str">
        <f t="shared" si="4"/>
        <v>sell</v>
      </c>
      <c r="P38" s="1">
        <f t="shared" si="8"/>
        <v>14575.15</v>
      </c>
      <c r="Q38" s="1">
        <f t="shared" si="9"/>
        <v>10.152499999999781</v>
      </c>
      <c r="R38" t="str">
        <f t="shared" si="10"/>
        <v/>
      </c>
      <c r="S38" t="str">
        <f t="shared" si="11"/>
        <v/>
      </c>
      <c r="AA38" t="str">
        <f t="shared" si="1"/>
        <v/>
      </c>
      <c r="AB38" t="str">
        <f t="shared" si="0"/>
        <v/>
      </c>
    </row>
    <row r="39" spans="1:28" x14ac:dyDescent="0.3">
      <c r="A39">
        <v>25</v>
      </c>
      <c r="B39" t="s">
        <v>74</v>
      </c>
      <c r="C39">
        <v>14574.45</v>
      </c>
      <c r="D39">
        <v>14583.5</v>
      </c>
      <c r="E39">
        <v>14569.55</v>
      </c>
      <c r="F39">
        <v>14578.85</v>
      </c>
      <c r="G39" s="1">
        <f t="shared" si="2"/>
        <v>8.0500000000010914</v>
      </c>
      <c r="H39" s="1">
        <f t="shared" si="12"/>
        <v>9.9504809374998011</v>
      </c>
      <c r="I39" s="1">
        <f>IF(A39&lt;=$C$3,"",MAX(INDEX($D$15:$D$713,A39-$C$3):D38))</f>
        <v>14584.15</v>
      </c>
      <c r="J39" s="1">
        <f>IF(A39&lt;=$C$4,"",MIN(INDEX($E$15:$E$713,A39-$C$4):E38))</f>
        <v>14572.9</v>
      </c>
      <c r="K39" t="str">
        <f t="shared" si="5"/>
        <v>sell</v>
      </c>
      <c r="L39" s="1">
        <f t="shared" si="3"/>
        <v>14572.9</v>
      </c>
      <c r="M39" s="1">
        <f t="shared" si="6"/>
        <v>14585.3025</v>
      </c>
      <c r="N39" s="1">
        <f t="shared" si="7"/>
        <v>14554.844999999999</v>
      </c>
      <c r="O39" t="str">
        <f t="shared" si="4"/>
        <v>sell</v>
      </c>
      <c r="P39" s="1">
        <f t="shared" si="8"/>
        <v>14575.15</v>
      </c>
      <c r="Q39" s="1">
        <f t="shared" si="9"/>
        <v>10.152499999999781</v>
      </c>
      <c r="R39" t="str">
        <f t="shared" si="10"/>
        <v/>
      </c>
      <c r="S39" t="str">
        <f t="shared" si="11"/>
        <v/>
      </c>
      <c r="AA39" t="str">
        <f t="shared" si="1"/>
        <v/>
      </c>
      <c r="AB39" t="str">
        <f t="shared" si="0"/>
        <v/>
      </c>
    </row>
    <row r="40" spans="1:28" x14ac:dyDescent="0.3">
      <c r="A40">
        <v>26</v>
      </c>
      <c r="B40" t="s">
        <v>75</v>
      </c>
      <c r="C40">
        <v>14578.5</v>
      </c>
      <c r="D40">
        <v>14581.95</v>
      </c>
      <c r="E40">
        <v>14573.05</v>
      </c>
      <c r="F40">
        <v>14575.2</v>
      </c>
      <c r="G40" s="1">
        <f t="shared" si="2"/>
        <v>13.950000000000728</v>
      </c>
      <c r="H40" s="1">
        <f t="shared" si="12"/>
        <v>10.150456890624849</v>
      </c>
      <c r="I40" s="1">
        <f>IF(A40&lt;=$C$3,"",MAX(INDEX($D$15:$D$713,A40-$C$3):D39))</f>
        <v>14584.15</v>
      </c>
      <c r="J40" s="1">
        <f>IF(A40&lt;=$C$4,"",MIN(INDEX($E$15:$E$713,A40-$C$4):E39))</f>
        <v>14569.55</v>
      </c>
      <c r="K40" t="str">
        <f t="shared" si="5"/>
        <v/>
      </c>
      <c r="L40" s="1" t="str">
        <f t="shared" si="3"/>
        <v/>
      </c>
      <c r="M40" s="1">
        <f t="shared" si="6"/>
        <v>14585.3025</v>
      </c>
      <c r="N40" s="1">
        <f t="shared" si="7"/>
        <v>14554.844999999999</v>
      </c>
      <c r="O40" t="str">
        <f t="shared" si="4"/>
        <v>sell</v>
      </c>
      <c r="P40" s="1">
        <f t="shared" si="8"/>
        <v>14575.15</v>
      </c>
      <c r="Q40" s="1">
        <f t="shared" si="9"/>
        <v>10.152499999999781</v>
      </c>
      <c r="R40" t="str">
        <f t="shared" si="10"/>
        <v/>
      </c>
      <c r="S40" t="str">
        <f t="shared" si="11"/>
        <v/>
      </c>
      <c r="AA40" t="str">
        <f t="shared" si="1"/>
        <v/>
      </c>
      <c r="AB40" t="str">
        <f t="shared" si="0"/>
        <v/>
      </c>
    </row>
    <row r="41" spans="1:28" x14ac:dyDescent="0.3">
      <c r="A41">
        <v>27</v>
      </c>
      <c r="B41" t="s">
        <v>76</v>
      </c>
      <c r="C41">
        <v>14574.95</v>
      </c>
      <c r="D41">
        <v>14583.55</v>
      </c>
      <c r="E41">
        <v>14566.05</v>
      </c>
      <c r="F41">
        <v>14568.7</v>
      </c>
      <c r="G41" s="1">
        <f t="shared" si="2"/>
        <v>8.9000000000014552</v>
      </c>
      <c r="H41" s="1">
        <f t="shared" si="12"/>
        <v>10.087934046093679</v>
      </c>
      <c r="I41" s="1">
        <f>IF(A41&lt;=$C$3,"",MAX(INDEX($D$15:$D$713,A41-$C$3):D40))</f>
        <v>14583.5</v>
      </c>
      <c r="J41" s="1">
        <f>IF(A41&lt;=$C$4,"",MIN(INDEX($E$15:$E$713,A41-$C$4):E40))</f>
        <v>14569.55</v>
      </c>
      <c r="K41" t="str">
        <f t="shared" si="5"/>
        <v>buy</v>
      </c>
      <c r="L41" s="1">
        <f t="shared" si="3"/>
        <v>14583.5</v>
      </c>
      <c r="M41" s="1">
        <f t="shared" si="6"/>
        <v>14585.3025</v>
      </c>
      <c r="N41" s="1">
        <f t="shared" si="7"/>
        <v>14554.844999999999</v>
      </c>
      <c r="O41" t="str">
        <f t="shared" si="4"/>
        <v>sell</v>
      </c>
      <c r="P41" s="1">
        <f t="shared" si="8"/>
        <v>14575.15</v>
      </c>
      <c r="Q41" s="1">
        <f t="shared" si="9"/>
        <v>10.152499999999781</v>
      </c>
      <c r="R41" t="str">
        <f t="shared" si="10"/>
        <v/>
      </c>
      <c r="S41" t="str">
        <f t="shared" si="11"/>
        <v/>
      </c>
      <c r="AA41">
        <f t="shared" si="1"/>
        <v>1</v>
      </c>
      <c r="AB41" t="str">
        <f t="shared" si="0"/>
        <v/>
      </c>
    </row>
    <row r="42" spans="1:28" x14ac:dyDescent="0.3">
      <c r="A42">
        <v>28</v>
      </c>
      <c r="B42" t="s">
        <v>77</v>
      </c>
      <c r="C42">
        <v>14569.2</v>
      </c>
      <c r="D42">
        <v>14576.35</v>
      </c>
      <c r="E42">
        <v>14559.9</v>
      </c>
      <c r="F42">
        <v>14562.35</v>
      </c>
      <c r="G42" s="1">
        <f t="shared" si="2"/>
        <v>17.5</v>
      </c>
      <c r="H42" s="1">
        <f t="shared" si="12"/>
        <v>10.458537343788995</v>
      </c>
      <c r="I42" s="1">
        <f>IF(A42&lt;=$C$3,"",MAX(INDEX($D$15:$D$713,A42-$C$3):D41))</f>
        <v>14583.55</v>
      </c>
      <c r="J42" s="1">
        <f>IF(A42&lt;=$C$4,"",MIN(INDEX($E$15:$E$713,A42-$C$4):E41))</f>
        <v>14566.05</v>
      </c>
      <c r="K42" t="str">
        <f t="shared" si="5"/>
        <v>sell</v>
      </c>
      <c r="L42" s="1">
        <f t="shared" si="3"/>
        <v>14566.05</v>
      </c>
      <c r="M42" s="1">
        <f t="shared" si="6"/>
        <v>14585.3025</v>
      </c>
      <c r="N42" s="1">
        <f t="shared" si="7"/>
        <v>14554.844999999999</v>
      </c>
      <c r="O42" t="str">
        <f t="shared" si="4"/>
        <v>sell</v>
      </c>
      <c r="P42" s="1">
        <f t="shared" si="8"/>
        <v>14575.15</v>
      </c>
      <c r="Q42" s="1">
        <f t="shared" si="9"/>
        <v>10.152499999999781</v>
      </c>
      <c r="R42" t="str">
        <f t="shared" si="10"/>
        <v/>
      </c>
      <c r="S42" t="str">
        <f t="shared" si="11"/>
        <v/>
      </c>
      <c r="AA42" t="str">
        <f t="shared" si="1"/>
        <v/>
      </c>
      <c r="AB42" t="str">
        <f t="shared" si="0"/>
        <v/>
      </c>
    </row>
    <row r="43" spans="1:28" x14ac:dyDescent="0.3">
      <c r="A43">
        <v>29</v>
      </c>
      <c r="B43" t="s">
        <v>78</v>
      </c>
      <c r="C43">
        <v>14562.55</v>
      </c>
      <c r="D43">
        <v>14569.65</v>
      </c>
      <c r="E43">
        <v>14558.3</v>
      </c>
      <c r="F43">
        <v>14563.95</v>
      </c>
      <c r="G43" s="1">
        <f t="shared" si="2"/>
        <v>16.450000000000728</v>
      </c>
      <c r="H43" s="1">
        <f t="shared" si="12"/>
        <v>10.758110476599581</v>
      </c>
      <c r="I43" s="1">
        <f>IF(A43&lt;=$C$3,"",MAX(INDEX($D$15:$D$713,A43-$C$3):D42))</f>
        <v>14583.55</v>
      </c>
      <c r="J43" s="1">
        <f>IF(A43&lt;=$C$4,"",MIN(INDEX($E$15:$E$713,A43-$C$4):E42))</f>
        <v>14559.9</v>
      </c>
      <c r="K43" t="str">
        <f t="shared" si="5"/>
        <v>sell</v>
      </c>
      <c r="L43" s="1">
        <f t="shared" si="3"/>
        <v>14559.9</v>
      </c>
      <c r="M43" s="1">
        <f t="shared" si="6"/>
        <v>14585.3025</v>
      </c>
      <c r="N43" s="1">
        <f t="shared" si="7"/>
        <v>14554.844999999999</v>
      </c>
      <c r="O43" t="str">
        <f t="shared" si="4"/>
        <v>sell</v>
      </c>
      <c r="P43" s="1">
        <f t="shared" si="8"/>
        <v>14575.15</v>
      </c>
      <c r="Q43" s="1">
        <f t="shared" si="9"/>
        <v>10.152499999999781</v>
      </c>
      <c r="R43" t="str">
        <f t="shared" si="10"/>
        <v/>
      </c>
      <c r="S43" t="str">
        <f t="shared" si="11"/>
        <v/>
      </c>
      <c r="AA43" t="str">
        <f t="shared" si="1"/>
        <v/>
      </c>
      <c r="AB43" t="str">
        <f t="shared" si="0"/>
        <v/>
      </c>
    </row>
    <row r="44" spans="1:28" x14ac:dyDescent="0.3">
      <c r="A44">
        <v>30</v>
      </c>
      <c r="B44" t="s">
        <v>79</v>
      </c>
      <c r="C44">
        <v>14563.65</v>
      </c>
      <c r="D44">
        <v>14572</v>
      </c>
      <c r="E44">
        <v>14559.2</v>
      </c>
      <c r="F44">
        <v>14565.7</v>
      </c>
      <c r="G44" s="1">
        <f t="shared" si="2"/>
        <v>11.350000000000364</v>
      </c>
      <c r="H44" s="1">
        <f t="shared" si="12"/>
        <v>10.787704952769619</v>
      </c>
      <c r="I44" s="1">
        <f>IF(A44&lt;=$C$3,"",MAX(INDEX($D$15:$D$713,A44-$C$3):D43))</f>
        <v>14583.55</v>
      </c>
      <c r="J44" s="1">
        <f>IF(A44&lt;=$C$4,"",MIN(INDEX($E$15:$E$713,A44-$C$4):E43))</f>
        <v>14558.3</v>
      </c>
      <c r="K44" t="str">
        <f t="shared" si="5"/>
        <v/>
      </c>
      <c r="L44" s="1" t="str">
        <f t="shared" si="3"/>
        <v/>
      </c>
      <c r="M44" s="1">
        <f t="shared" si="6"/>
        <v>14585.3025</v>
      </c>
      <c r="N44" s="1">
        <f t="shared" si="7"/>
        <v>14554.844999999999</v>
      </c>
      <c r="O44" t="str">
        <f t="shared" si="4"/>
        <v>sell</v>
      </c>
      <c r="P44" s="1">
        <f t="shared" si="8"/>
        <v>14575.15</v>
      </c>
      <c r="Q44" s="1">
        <f t="shared" si="9"/>
        <v>10.152499999999781</v>
      </c>
      <c r="R44" t="str">
        <f t="shared" si="10"/>
        <v/>
      </c>
      <c r="S44" t="str">
        <f t="shared" si="11"/>
        <v/>
      </c>
      <c r="AA44" t="str">
        <f t="shared" si="1"/>
        <v/>
      </c>
      <c r="AB44" t="str">
        <f t="shared" si="0"/>
        <v/>
      </c>
    </row>
    <row r="45" spans="1:28" x14ac:dyDescent="0.3">
      <c r="A45">
        <v>31</v>
      </c>
      <c r="B45" t="s">
        <v>80</v>
      </c>
      <c r="C45">
        <v>14566.25</v>
      </c>
      <c r="D45">
        <v>14569.75</v>
      </c>
      <c r="E45">
        <v>14559.75</v>
      </c>
      <c r="F45">
        <v>14561.5</v>
      </c>
      <c r="G45" s="1">
        <f t="shared" si="2"/>
        <v>12.799999999999272</v>
      </c>
      <c r="H45" s="1">
        <f t="shared" si="12"/>
        <v>10.888319705131101</v>
      </c>
      <c r="I45" s="1">
        <f>IF(A45&lt;=$C$3,"",MAX(INDEX($D$15:$D$713,A45-$C$3):D44))</f>
        <v>14576.35</v>
      </c>
      <c r="J45" s="1">
        <f>IF(A45&lt;=$C$4,"",MIN(INDEX($E$15:$E$713,A45-$C$4):E44))</f>
        <v>14558.3</v>
      </c>
      <c r="K45" t="str">
        <f t="shared" si="5"/>
        <v/>
      </c>
      <c r="L45" s="1" t="str">
        <f t="shared" si="3"/>
        <v/>
      </c>
      <c r="M45" s="1">
        <f t="shared" si="6"/>
        <v>14585.3025</v>
      </c>
      <c r="N45" s="1">
        <f t="shared" si="7"/>
        <v>14554.844999999999</v>
      </c>
      <c r="O45" t="str">
        <f t="shared" si="4"/>
        <v>sell</v>
      </c>
      <c r="P45" s="1">
        <f t="shared" si="8"/>
        <v>14575.15</v>
      </c>
      <c r="Q45" s="1">
        <f t="shared" si="9"/>
        <v>10.152499999999781</v>
      </c>
      <c r="R45" t="str">
        <f t="shared" si="10"/>
        <v/>
      </c>
      <c r="S45" t="str">
        <f t="shared" si="11"/>
        <v/>
      </c>
      <c r="AA45" t="str">
        <f t="shared" si="1"/>
        <v/>
      </c>
      <c r="AB45" t="str">
        <f t="shared" si="0"/>
        <v/>
      </c>
    </row>
    <row r="46" spans="1:28" x14ac:dyDescent="0.3">
      <c r="A46">
        <v>32</v>
      </c>
      <c r="B46" t="s">
        <v>81</v>
      </c>
      <c r="C46">
        <v>14562</v>
      </c>
      <c r="D46">
        <v>14564.8</v>
      </c>
      <c r="E46">
        <v>14559.8</v>
      </c>
      <c r="F46">
        <v>14563.4</v>
      </c>
      <c r="G46" s="1">
        <f t="shared" si="2"/>
        <v>10</v>
      </c>
      <c r="H46" s="1">
        <f t="shared" si="12"/>
        <v>10.843903719874547</v>
      </c>
      <c r="I46" s="1">
        <f>IF(A46&lt;=$C$3,"",MAX(INDEX($D$15:$D$713,A46-$C$3):D45))</f>
        <v>14572</v>
      </c>
      <c r="J46" s="1">
        <f>IF(A46&lt;=$C$4,"",MIN(INDEX($E$15:$E$713,A46-$C$4):E45))</f>
        <v>14558.3</v>
      </c>
      <c r="K46" t="str">
        <f t="shared" si="5"/>
        <v/>
      </c>
      <c r="L46" s="1" t="str">
        <f t="shared" si="3"/>
        <v/>
      </c>
      <c r="M46" s="1">
        <f t="shared" si="6"/>
        <v>14585.3025</v>
      </c>
      <c r="N46" s="1">
        <f t="shared" si="7"/>
        <v>14554.844999999999</v>
      </c>
      <c r="O46" t="str">
        <f t="shared" si="4"/>
        <v>sell</v>
      </c>
      <c r="P46" s="1">
        <f t="shared" si="8"/>
        <v>14575.15</v>
      </c>
      <c r="Q46" s="1">
        <f t="shared" si="9"/>
        <v>10.152499999999781</v>
      </c>
      <c r="R46" t="str">
        <f t="shared" si="10"/>
        <v/>
      </c>
      <c r="S46" t="str">
        <f t="shared" si="11"/>
        <v/>
      </c>
      <c r="AA46" t="str">
        <f t="shared" si="1"/>
        <v/>
      </c>
      <c r="AB46" t="str">
        <f t="shared" si="0"/>
        <v/>
      </c>
    </row>
    <row r="47" spans="1:28" x14ac:dyDescent="0.3">
      <c r="A47">
        <v>33</v>
      </c>
      <c r="B47" t="s">
        <v>82</v>
      </c>
      <c r="C47">
        <v>14563.1</v>
      </c>
      <c r="D47">
        <v>14566.95</v>
      </c>
      <c r="E47">
        <v>14556.85</v>
      </c>
      <c r="F47">
        <v>14561.7</v>
      </c>
      <c r="G47" s="1">
        <f t="shared" si="2"/>
        <v>5</v>
      </c>
      <c r="H47" s="1">
        <f t="shared" si="12"/>
        <v>10.551708533880818</v>
      </c>
      <c r="I47" s="1">
        <f>IF(A47&lt;=$C$3,"",MAX(INDEX($D$15:$D$713,A47-$C$3):D46))</f>
        <v>14572</v>
      </c>
      <c r="J47" s="1">
        <f>IF(A47&lt;=$C$4,"",MIN(INDEX($E$15:$E$713,A47-$C$4):E46))</f>
        <v>14559.2</v>
      </c>
      <c r="K47" t="str">
        <f t="shared" si="5"/>
        <v>sell</v>
      </c>
      <c r="L47" s="1">
        <f t="shared" si="3"/>
        <v>14559.2</v>
      </c>
      <c r="M47" s="1">
        <f t="shared" si="6"/>
        <v>14585.3025</v>
      </c>
      <c r="N47" s="1">
        <f t="shared" si="7"/>
        <v>14554.844999999999</v>
      </c>
      <c r="O47" t="str">
        <f t="shared" si="4"/>
        <v>sell</v>
      </c>
      <c r="P47" s="1">
        <f t="shared" si="8"/>
        <v>14575.15</v>
      </c>
      <c r="Q47" s="1">
        <f t="shared" si="9"/>
        <v>10.152499999999781</v>
      </c>
      <c r="R47" t="str">
        <f t="shared" si="10"/>
        <v/>
      </c>
      <c r="S47" t="str">
        <f t="shared" si="11"/>
        <v/>
      </c>
      <c r="AA47" t="str">
        <f t="shared" si="1"/>
        <v/>
      </c>
      <c r="AB47" t="str">
        <f t="shared" si="0"/>
        <v/>
      </c>
    </row>
    <row r="48" spans="1:28" x14ac:dyDescent="0.3">
      <c r="A48">
        <v>34</v>
      </c>
      <c r="B48" t="s">
        <v>83</v>
      </c>
      <c r="C48">
        <v>14561.65</v>
      </c>
      <c r="D48">
        <v>14565.5</v>
      </c>
      <c r="E48">
        <v>14554.95</v>
      </c>
      <c r="F48">
        <v>14561.45</v>
      </c>
      <c r="G48" s="1">
        <f t="shared" si="2"/>
        <v>10.100000000000364</v>
      </c>
      <c r="H48" s="1">
        <f t="shared" si="12"/>
        <v>10.529123107186795</v>
      </c>
      <c r="I48" s="1">
        <f>IF(A48&lt;=$C$3,"",MAX(INDEX($D$15:$D$713,A48-$C$3):D47))</f>
        <v>14569.75</v>
      </c>
      <c r="J48" s="1">
        <f>IF(A48&lt;=$C$4,"",MIN(INDEX($E$15:$E$713,A48-$C$4):E47))</f>
        <v>14556.85</v>
      </c>
      <c r="K48" t="str">
        <f t="shared" si="5"/>
        <v>sell</v>
      </c>
      <c r="L48" s="1">
        <f t="shared" si="3"/>
        <v>14556.85</v>
      </c>
      <c r="M48" s="1">
        <f t="shared" si="6"/>
        <v>14585.3025</v>
      </c>
      <c r="N48" s="1">
        <f t="shared" si="7"/>
        <v>14554.844999999999</v>
      </c>
      <c r="O48" t="str">
        <f t="shared" si="4"/>
        <v>sell</v>
      </c>
      <c r="P48" s="1">
        <f t="shared" si="8"/>
        <v>14575.15</v>
      </c>
      <c r="Q48" s="1">
        <f t="shared" si="9"/>
        <v>10.152499999999781</v>
      </c>
      <c r="R48" t="str">
        <f t="shared" si="10"/>
        <v/>
      </c>
      <c r="S48" t="str">
        <f t="shared" si="11"/>
        <v/>
      </c>
      <c r="AA48" t="str">
        <f t="shared" si="1"/>
        <v/>
      </c>
      <c r="AB48" t="str">
        <f t="shared" si="0"/>
        <v/>
      </c>
    </row>
    <row r="49" spans="1:28" x14ac:dyDescent="0.3">
      <c r="A49">
        <v>35</v>
      </c>
      <c r="B49" t="s">
        <v>84</v>
      </c>
      <c r="C49">
        <v>14561.7</v>
      </c>
      <c r="D49">
        <v>14567.65</v>
      </c>
      <c r="E49">
        <v>14559.8</v>
      </c>
      <c r="F49">
        <v>14563.6</v>
      </c>
      <c r="G49" s="1">
        <f t="shared" si="2"/>
        <v>10.549999999999272</v>
      </c>
      <c r="H49" s="1">
        <f t="shared" si="12"/>
        <v>10.530166951827418</v>
      </c>
      <c r="I49" s="1">
        <f>IF(A49&lt;=$C$3,"",MAX(INDEX($D$15:$D$713,A49-$C$3):D48))</f>
        <v>14566.95</v>
      </c>
      <c r="J49" s="1">
        <f>IF(A49&lt;=$C$4,"",MIN(INDEX($E$15:$E$713,A49-$C$4):E48))</f>
        <v>14554.95</v>
      </c>
      <c r="K49" t="str">
        <f t="shared" si="5"/>
        <v>buy</v>
      </c>
      <c r="L49" s="1">
        <f t="shared" si="3"/>
        <v>14566.95</v>
      </c>
      <c r="M49" s="1">
        <f t="shared" si="6"/>
        <v>14585.3025</v>
      </c>
      <c r="N49" s="1">
        <f t="shared" si="7"/>
        <v>14554.844999999999</v>
      </c>
      <c r="O49" t="str">
        <f t="shared" si="4"/>
        <v>sell</v>
      </c>
      <c r="P49" s="1">
        <f t="shared" si="8"/>
        <v>14575.15</v>
      </c>
      <c r="Q49" s="1">
        <f t="shared" si="9"/>
        <v>10.152499999999781</v>
      </c>
      <c r="R49" t="str">
        <f t="shared" si="10"/>
        <v/>
      </c>
      <c r="S49" t="str">
        <f t="shared" si="11"/>
        <v/>
      </c>
      <c r="AA49">
        <f t="shared" si="1"/>
        <v>1</v>
      </c>
      <c r="AB49" t="str">
        <f t="shared" si="0"/>
        <v/>
      </c>
    </row>
    <row r="50" spans="1:28" x14ac:dyDescent="0.3">
      <c r="A50">
        <v>36</v>
      </c>
      <c r="B50" t="s">
        <v>85</v>
      </c>
      <c r="C50">
        <v>14562.8</v>
      </c>
      <c r="D50">
        <v>14564.85</v>
      </c>
      <c r="E50">
        <v>14554.65</v>
      </c>
      <c r="F50">
        <v>14563.75</v>
      </c>
      <c r="G50" s="1">
        <f t="shared" si="2"/>
        <v>7.8500000000003638</v>
      </c>
      <c r="H50" s="1">
        <f t="shared" si="12"/>
        <v>10.396158604236065</v>
      </c>
      <c r="I50" s="1">
        <f>IF(A50&lt;=$C$3,"",MAX(INDEX($D$15:$D$713,A50-$C$3):D49))</f>
        <v>14567.65</v>
      </c>
      <c r="J50" s="1">
        <f>IF(A50&lt;=$C$4,"",MIN(INDEX($E$15:$E$713,A50-$C$4):E49))</f>
        <v>14554.95</v>
      </c>
      <c r="K50" t="str">
        <f t="shared" si="5"/>
        <v>sell</v>
      </c>
      <c r="L50" s="1">
        <f t="shared" si="3"/>
        <v>14554.95</v>
      </c>
      <c r="M50" s="1" t="str">
        <f t="shared" si="6"/>
        <v/>
      </c>
      <c r="N50" s="1" t="str">
        <f t="shared" si="7"/>
        <v/>
      </c>
      <c r="O50" t="str">
        <f t="shared" si="4"/>
        <v>TP</v>
      </c>
      <c r="P50" s="1" t="str">
        <f t="shared" si="8"/>
        <v/>
      </c>
      <c r="Q50" s="1" t="str">
        <f t="shared" si="9"/>
        <v/>
      </c>
      <c r="R50">
        <f>IF(AND(O49="buy",O50="SL"),M49-P49,IF(AND(O49="buy",O50="TP"),N49-P49,IF(AND(O49="sell",O50="SL"),P49-M49,IF(AND(O49="sell",O50="TP"),P49-N49,""))))</f>
        <v>20.305000000000291</v>
      </c>
      <c r="S50" t="str">
        <f t="shared" si="11"/>
        <v/>
      </c>
      <c r="AA50" t="str">
        <f t="shared" si="1"/>
        <v/>
      </c>
      <c r="AB50" t="str">
        <f t="shared" si="0"/>
        <v/>
      </c>
    </row>
    <row r="51" spans="1:28" x14ac:dyDescent="0.3">
      <c r="A51">
        <v>37</v>
      </c>
      <c r="B51" t="s">
        <v>86</v>
      </c>
      <c r="C51">
        <v>14564.05</v>
      </c>
      <c r="D51">
        <v>14570.3</v>
      </c>
      <c r="E51">
        <v>14561.85</v>
      </c>
      <c r="F51">
        <v>14568.6</v>
      </c>
      <c r="G51" s="1">
        <f t="shared" si="2"/>
        <v>10.200000000000728</v>
      </c>
      <c r="H51" s="1">
        <f t="shared" si="12"/>
        <v>10.386350674024298</v>
      </c>
      <c r="I51" s="1">
        <f>IF(A51&lt;=$C$3,"",MAX(INDEX($D$15:$D$713,A51-$C$3):D50))</f>
        <v>14567.65</v>
      </c>
      <c r="J51" s="1">
        <f>IF(A51&lt;=$C$4,"",MIN(INDEX($E$15:$E$713,A51-$C$4):E50))</f>
        <v>14554.65</v>
      </c>
      <c r="K51" t="str">
        <f t="shared" si="5"/>
        <v>buy</v>
      </c>
      <c r="L51" s="1">
        <f t="shared" si="3"/>
        <v>14567.65</v>
      </c>
      <c r="M51" s="1">
        <f t="shared" si="6"/>
        <v>14557.263649325976</v>
      </c>
      <c r="N51" s="1">
        <f t="shared" si="7"/>
        <v>14588.422701348049</v>
      </c>
      <c r="O51" t="str">
        <f t="shared" si="4"/>
        <v>buy</v>
      </c>
      <c r="P51" s="1">
        <f t="shared" si="8"/>
        <v>14567.65</v>
      </c>
      <c r="Q51" s="1">
        <f t="shared" si="9"/>
        <v>10.386350674024298</v>
      </c>
      <c r="R51" t="str">
        <f t="shared" ref="R51:R114" si="13">IF(AND(O50="buy",O51="SL"),M50-P50,IF(AND(O50="buy",O51="TP"),N50-P50,IF(AND(O50="sell",O51="SL"),P50-M50,IF(AND(O50="sell",O51="TP"),P50-N50,""))))</f>
        <v/>
      </c>
      <c r="S51" t="str">
        <f t="shared" si="11"/>
        <v>buy</v>
      </c>
      <c r="AA51">
        <f t="shared" si="1"/>
        <v>1</v>
      </c>
      <c r="AB51">
        <f t="shared" si="0"/>
        <v>1</v>
      </c>
    </row>
    <row r="52" spans="1:28" x14ac:dyDescent="0.3">
      <c r="A52">
        <v>38</v>
      </c>
      <c r="B52" t="s">
        <v>87</v>
      </c>
      <c r="C52">
        <v>14567.8</v>
      </c>
      <c r="D52">
        <v>14570.6</v>
      </c>
      <c r="E52">
        <v>14559.9</v>
      </c>
      <c r="F52">
        <v>14566.55</v>
      </c>
      <c r="G52" s="1">
        <f t="shared" si="2"/>
        <v>8.4499999999989086</v>
      </c>
      <c r="H52" s="1">
        <f t="shared" si="12"/>
        <v>10.289533140323028</v>
      </c>
      <c r="I52" s="1">
        <f>IF(A52&lt;=$C$3,"",MAX(INDEX($D$15:$D$713,A52-$C$3):D51))</f>
        <v>14570.3</v>
      </c>
      <c r="J52" s="1">
        <f>IF(A52&lt;=$C$4,"",MIN(INDEX($E$15:$E$713,A52-$C$4):E51))</f>
        <v>14554.65</v>
      </c>
      <c r="K52" t="str">
        <f t="shared" si="5"/>
        <v>buy</v>
      </c>
      <c r="L52" s="1">
        <f t="shared" si="3"/>
        <v>14570.3</v>
      </c>
      <c r="M52" s="1">
        <f t="shared" si="6"/>
        <v>14557.263649325976</v>
      </c>
      <c r="N52" s="1">
        <f t="shared" si="7"/>
        <v>14588.422701348049</v>
      </c>
      <c r="O52" t="str">
        <f t="shared" si="4"/>
        <v>buy</v>
      </c>
      <c r="P52" s="1">
        <f t="shared" si="8"/>
        <v>14567.65</v>
      </c>
      <c r="Q52" s="1">
        <f t="shared" si="9"/>
        <v>10.386350674024298</v>
      </c>
      <c r="R52" t="str">
        <f t="shared" si="13"/>
        <v/>
      </c>
      <c r="S52" t="str">
        <f t="shared" si="11"/>
        <v/>
      </c>
      <c r="AA52">
        <f t="shared" si="1"/>
        <v>1</v>
      </c>
      <c r="AB52">
        <f t="shared" si="0"/>
        <v>1</v>
      </c>
    </row>
    <row r="53" spans="1:28" x14ac:dyDescent="0.3">
      <c r="A53">
        <v>39</v>
      </c>
      <c r="B53" t="s">
        <v>88</v>
      </c>
      <c r="C53">
        <v>14567.05</v>
      </c>
      <c r="D53">
        <v>14569.15</v>
      </c>
      <c r="E53">
        <v>14562.9</v>
      </c>
      <c r="F53">
        <v>14567</v>
      </c>
      <c r="G53" s="1">
        <f t="shared" si="2"/>
        <v>10.700000000000728</v>
      </c>
      <c r="H53" s="1">
        <f t="shared" si="12"/>
        <v>10.310056483306912</v>
      </c>
      <c r="I53" s="1">
        <f>IF(A53&lt;=$C$3,"",MAX(INDEX($D$15:$D$713,A53-$C$3):D52))</f>
        <v>14570.6</v>
      </c>
      <c r="J53" s="1">
        <f>IF(A53&lt;=$C$4,"",MIN(INDEX($E$15:$E$713,A53-$C$4):E52))</f>
        <v>14554.65</v>
      </c>
      <c r="K53" t="str">
        <f t="shared" si="5"/>
        <v/>
      </c>
      <c r="L53" s="1" t="str">
        <f t="shared" si="3"/>
        <v/>
      </c>
      <c r="M53" s="1">
        <f t="shared" si="6"/>
        <v>14557.263649325976</v>
      </c>
      <c r="N53" s="1">
        <f t="shared" si="7"/>
        <v>14588.422701348049</v>
      </c>
      <c r="O53" t="str">
        <f t="shared" si="4"/>
        <v>buy</v>
      </c>
      <c r="P53" s="1">
        <f t="shared" si="8"/>
        <v>14567.65</v>
      </c>
      <c r="Q53" s="1">
        <f t="shared" si="9"/>
        <v>10.386350674024298</v>
      </c>
      <c r="R53" t="str">
        <f t="shared" si="13"/>
        <v/>
      </c>
      <c r="S53" t="str">
        <f t="shared" si="11"/>
        <v/>
      </c>
      <c r="AA53" t="str">
        <f t="shared" si="1"/>
        <v/>
      </c>
      <c r="AB53" t="str">
        <f t="shared" si="0"/>
        <v/>
      </c>
    </row>
    <row r="54" spans="1:28" x14ac:dyDescent="0.3">
      <c r="A54">
        <v>40</v>
      </c>
      <c r="B54" t="s">
        <v>89</v>
      </c>
      <c r="C54">
        <v>14566.6</v>
      </c>
      <c r="D54">
        <v>14572.15</v>
      </c>
      <c r="E54">
        <v>14557.35</v>
      </c>
      <c r="F54">
        <v>14559.85</v>
      </c>
      <c r="G54" s="1">
        <f t="shared" si="2"/>
        <v>6.25</v>
      </c>
      <c r="H54" s="1">
        <f t="shared" si="12"/>
        <v>10.107053659141567</v>
      </c>
      <c r="I54" s="1">
        <f>IF(A54&lt;=$C$3,"",MAX(INDEX($D$15:$D$713,A54-$C$3):D53))</f>
        <v>14570.6</v>
      </c>
      <c r="J54" s="1">
        <f>IF(A54&lt;=$C$4,"",MIN(INDEX($E$15:$E$713,A54-$C$4):E53))</f>
        <v>14559.9</v>
      </c>
      <c r="K54" t="str">
        <f t="shared" si="5"/>
        <v>buy</v>
      </c>
      <c r="L54" s="1">
        <f t="shared" si="3"/>
        <v>14570.6</v>
      </c>
      <c r="M54" s="1">
        <f t="shared" si="6"/>
        <v>14557.263649325976</v>
      </c>
      <c r="N54" s="1">
        <f t="shared" si="7"/>
        <v>14588.422701348049</v>
      </c>
      <c r="O54" t="str">
        <f t="shared" si="4"/>
        <v>buy</v>
      </c>
      <c r="P54" s="1">
        <f t="shared" si="8"/>
        <v>14567.65</v>
      </c>
      <c r="Q54" s="1">
        <f t="shared" si="9"/>
        <v>10.386350674024298</v>
      </c>
      <c r="R54" t="str">
        <f t="shared" si="13"/>
        <v/>
      </c>
      <c r="S54" t="str">
        <f t="shared" si="11"/>
        <v/>
      </c>
      <c r="AA54">
        <f t="shared" si="1"/>
        <v>1</v>
      </c>
      <c r="AB54">
        <f t="shared" si="0"/>
        <v>1</v>
      </c>
    </row>
    <row r="55" spans="1:28" x14ac:dyDescent="0.3">
      <c r="A55">
        <v>41</v>
      </c>
      <c r="B55" t="s">
        <v>90</v>
      </c>
      <c r="C55">
        <v>14559.8</v>
      </c>
      <c r="D55">
        <v>14565.55</v>
      </c>
      <c r="E55">
        <v>14554.6</v>
      </c>
      <c r="F55">
        <v>14559.3</v>
      </c>
      <c r="G55" s="1">
        <f t="shared" si="2"/>
        <v>14.799999999999272</v>
      </c>
      <c r="H55" s="1">
        <f t="shared" si="12"/>
        <v>10.341700976184452</v>
      </c>
      <c r="I55" s="1">
        <f>IF(A55&lt;=$C$3,"",MAX(INDEX($D$15:$D$713,A55-$C$3):D54))</f>
        <v>14572.15</v>
      </c>
      <c r="J55" s="1">
        <f>IF(A55&lt;=$C$4,"",MIN(INDEX($E$15:$E$713,A55-$C$4):E54))</f>
        <v>14557.35</v>
      </c>
      <c r="K55" t="str">
        <f t="shared" si="5"/>
        <v>sell</v>
      </c>
      <c r="L55" s="1">
        <f t="shared" si="3"/>
        <v>14557.35</v>
      </c>
      <c r="M55" s="1" t="str">
        <f t="shared" si="6"/>
        <v/>
      </c>
      <c r="N55" s="1" t="str">
        <f t="shared" si="7"/>
        <v/>
      </c>
      <c r="O55" t="str">
        <f t="shared" si="4"/>
        <v>SL</v>
      </c>
      <c r="P55" s="1" t="str">
        <f t="shared" si="8"/>
        <v/>
      </c>
      <c r="Q55" s="1" t="str">
        <f t="shared" si="9"/>
        <v/>
      </c>
      <c r="R55">
        <f t="shared" si="13"/>
        <v>-10.386350674023561</v>
      </c>
      <c r="S55" t="str">
        <f t="shared" si="11"/>
        <v/>
      </c>
      <c r="AA55" t="str">
        <f t="shared" si="1"/>
        <v/>
      </c>
      <c r="AB55" t="str">
        <f t="shared" si="0"/>
        <v/>
      </c>
    </row>
    <row r="56" spans="1:28" x14ac:dyDescent="0.3">
      <c r="A56">
        <v>42</v>
      </c>
      <c r="B56" t="s">
        <v>91</v>
      </c>
      <c r="C56">
        <v>14558.6</v>
      </c>
      <c r="D56">
        <v>14560.5</v>
      </c>
      <c r="E56">
        <v>14554.9</v>
      </c>
      <c r="F56">
        <v>14558.75</v>
      </c>
      <c r="G56" s="1">
        <f t="shared" si="2"/>
        <v>10.949999999998909</v>
      </c>
      <c r="H56" s="1">
        <f t="shared" si="12"/>
        <v>10.372115927375175</v>
      </c>
      <c r="I56" s="1">
        <f>IF(A56&lt;=$C$3,"",MAX(INDEX($D$15:$D$713,A56-$C$3):D55))</f>
        <v>14572.15</v>
      </c>
      <c r="J56" s="1">
        <f>IF(A56&lt;=$C$4,"",MIN(INDEX($E$15:$E$713,A56-$C$4):E55))</f>
        <v>14554.6</v>
      </c>
      <c r="K56" t="str">
        <f t="shared" si="5"/>
        <v/>
      </c>
      <c r="L56" s="1" t="str">
        <f t="shared" si="3"/>
        <v/>
      </c>
      <c r="M56" s="1" t="str">
        <f t="shared" si="6"/>
        <v/>
      </c>
      <c r="N56" s="1" t="str">
        <f t="shared" si="7"/>
        <v/>
      </c>
      <c r="O56" t="str">
        <f t="shared" si="4"/>
        <v/>
      </c>
      <c r="P56" s="1" t="str">
        <f t="shared" si="8"/>
        <v/>
      </c>
      <c r="Q56" s="1" t="str">
        <f t="shared" si="9"/>
        <v/>
      </c>
      <c r="R56" t="str">
        <f t="shared" si="13"/>
        <v/>
      </c>
      <c r="S56" t="str">
        <f t="shared" si="11"/>
        <v/>
      </c>
      <c r="AA56" t="str">
        <f t="shared" si="1"/>
        <v/>
      </c>
      <c r="AB56" t="str">
        <f t="shared" si="0"/>
        <v/>
      </c>
    </row>
    <row r="57" spans="1:28" x14ac:dyDescent="0.3">
      <c r="A57">
        <v>43</v>
      </c>
      <c r="B57" t="s">
        <v>92</v>
      </c>
      <c r="C57">
        <v>14558.5</v>
      </c>
      <c r="D57">
        <v>14564</v>
      </c>
      <c r="E57">
        <v>14551.05</v>
      </c>
      <c r="F57">
        <v>14559.25</v>
      </c>
      <c r="G57" s="1">
        <f t="shared" si="2"/>
        <v>5.6000000000003638</v>
      </c>
      <c r="H57" s="1">
        <f t="shared" si="12"/>
        <v>10.133510131006435</v>
      </c>
      <c r="I57" s="1">
        <f>IF(A57&lt;=$C$3,"",MAX(INDEX($D$15:$D$713,A57-$C$3):D56))</f>
        <v>14572.15</v>
      </c>
      <c r="J57" s="1">
        <f>IF(A57&lt;=$C$4,"",MIN(INDEX($E$15:$E$713,A57-$C$4):E56))</f>
        <v>14554.6</v>
      </c>
      <c r="K57" t="str">
        <f t="shared" si="5"/>
        <v>sell</v>
      </c>
      <c r="L57" s="1">
        <f t="shared" si="3"/>
        <v>14554.6</v>
      </c>
      <c r="M57" s="1">
        <f t="shared" si="6"/>
        <v>14564.733510131007</v>
      </c>
      <c r="N57" s="1">
        <f t="shared" si="7"/>
        <v>14534.332979737988</v>
      </c>
      <c r="O57" t="str">
        <f t="shared" si="4"/>
        <v>sell</v>
      </c>
      <c r="P57" s="1">
        <f t="shared" si="8"/>
        <v>14554.6</v>
      </c>
      <c r="Q57" s="1">
        <f t="shared" si="9"/>
        <v>10.133510131006435</v>
      </c>
      <c r="R57" t="str">
        <f t="shared" si="13"/>
        <v/>
      </c>
      <c r="S57" t="str">
        <f t="shared" si="11"/>
        <v>sell</v>
      </c>
      <c r="AA57" t="str">
        <f t="shared" si="1"/>
        <v/>
      </c>
      <c r="AB57" t="str">
        <f t="shared" si="0"/>
        <v/>
      </c>
    </row>
    <row r="58" spans="1:28" x14ac:dyDescent="0.3">
      <c r="A58">
        <v>44</v>
      </c>
      <c r="B58" t="s">
        <v>93</v>
      </c>
      <c r="C58">
        <v>14559.1</v>
      </c>
      <c r="D58">
        <v>14566.85</v>
      </c>
      <c r="E58">
        <v>14556.25</v>
      </c>
      <c r="F58">
        <v>14558.7</v>
      </c>
      <c r="G58" s="1">
        <f t="shared" si="2"/>
        <v>12.950000000000728</v>
      </c>
      <c r="H58" s="1">
        <f t="shared" si="12"/>
        <v>10.274334624456149</v>
      </c>
      <c r="I58" s="1">
        <f>IF(A58&lt;=$C$3,"",MAX(INDEX($D$15:$D$713,A58-$C$3):D57))</f>
        <v>14565.55</v>
      </c>
      <c r="J58" s="1">
        <f>IF(A58&lt;=$C$4,"",MIN(INDEX($E$15:$E$713,A58-$C$4):E57))</f>
        <v>14551.05</v>
      </c>
      <c r="K58" t="str">
        <f t="shared" si="5"/>
        <v>buy</v>
      </c>
      <c r="L58" s="1">
        <f t="shared" si="3"/>
        <v>14565.55</v>
      </c>
      <c r="M58" s="1" t="str">
        <f t="shared" si="6"/>
        <v/>
      </c>
      <c r="N58" s="1" t="str">
        <f t="shared" si="7"/>
        <v/>
      </c>
      <c r="O58" t="str">
        <f t="shared" si="4"/>
        <v>SL</v>
      </c>
      <c r="P58" s="1" t="str">
        <f t="shared" si="8"/>
        <v/>
      </c>
      <c r="Q58" s="1" t="str">
        <f t="shared" si="9"/>
        <v/>
      </c>
      <c r="R58">
        <f t="shared" si="13"/>
        <v>-10.133510131006915</v>
      </c>
      <c r="S58" t="str">
        <f t="shared" si="11"/>
        <v/>
      </c>
      <c r="AA58">
        <f t="shared" si="1"/>
        <v>1</v>
      </c>
      <c r="AB58" t="str">
        <f t="shared" si="0"/>
        <v/>
      </c>
    </row>
    <row r="59" spans="1:28" x14ac:dyDescent="0.3">
      <c r="A59">
        <v>45</v>
      </c>
      <c r="B59" t="s">
        <v>94</v>
      </c>
      <c r="C59">
        <v>14558.85</v>
      </c>
      <c r="D59">
        <v>14561.4</v>
      </c>
      <c r="E59">
        <v>14549.8</v>
      </c>
      <c r="F59">
        <v>14557.6</v>
      </c>
      <c r="G59" s="1">
        <f t="shared" si="2"/>
        <v>10.600000000000364</v>
      </c>
      <c r="H59" s="1">
        <f t="shared" si="12"/>
        <v>10.290617893233359</v>
      </c>
      <c r="I59" s="1">
        <f>IF(A59&lt;=$C$3,"",MAX(INDEX($D$15:$D$713,A59-$C$3):D58))</f>
        <v>14566.85</v>
      </c>
      <c r="J59" s="1">
        <f>IF(A59&lt;=$C$4,"",MIN(INDEX($E$15:$E$713,A59-$C$4):E58))</f>
        <v>14551.05</v>
      </c>
      <c r="K59" t="str">
        <f t="shared" si="5"/>
        <v>sell</v>
      </c>
      <c r="L59" s="1">
        <f t="shared" si="3"/>
        <v>14551.05</v>
      </c>
      <c r="M59" s="1">
        <f t="shared" si="6"/>
        <v>14561.340617893233</v>
      </c>
      <c r="N59" s="1">
        <f t="shared" si="7"/>
        <v>14530.468764213532</v>
      </c>
      <c r="O59" t="str">
        <f t="shared" si="4"/>
        <v>sell</v>
      </c>
      <c r="P59" s="1">
        <f t="shared" si="8"/>
        <v>14551.05</v>
      </c>
      <c r="Q59" s="1">
        <f t="shared" si="9"/>
        <v>10.290617893233359</v>
      </c>
      <c r="R59" t="str">
        <f t="shared" si="13"/>
        <v/>
      </c>
      <c r="S59" t="str">
        <f t="shared" si="11"/>
        <v>sell</v>
      </c>
      <c r="AA59" t="str">
        <f t="shared" si="1"/>
        <v/>
      </c>
      <c r="AB59" t="str">
        <f t="shared" si="0"/>
        <v/>
      </c>
    </row>
    <row r="60" spans="1:28" x14ac:dyDescent="0.3">
      <c r="A60">
        <v>46</v>
      </c>
      <c r="B60" t="s">
        <v>95</v>
      </c>
      <c r="C60">
        <v>14557.4</v>
      </c>
      <c r="D60">
        <v>14561.85</v>
      </c>
      <c r="E60">
        <v>14547.75</v>
      </c>
      <c r="F60">
        <v>14552.65</v>
      </c>
      <c r="G60" s="1">
        <f t="shared" si="2"/>
        <v>11.600000000000364</v>
      </c>
      <c r="H60" s="1">
        <f t="shared" si="12"/>
        <v>10.356086998571708</v>
      </c>
      <c r="I60" s="1">
        <f>IF(A60&lt;=$C$3,"",MAX(INDEX($D$15:$D$713,A60-$C$3):D59))</f>
        <v>14566.85</v>
      </c>
      <c r="J60" s="1">
        <f>IF(A60&lt;=$C$4,"",MIN(INDEX($E$15:$E$713,A60-$C$4):E59))</f>
        <v>14549.8</v>
      </c>
      <c r="K60" t="str">
        <f t="shared" si="5"/>
        <v>sell</v>
      </c>
      <c r="L60" s="1">
        <f t="shared" si="3"/>
        <v>14549.8</v>
      </c>
      <c r="M60" s="1" t="str">
        <f t="shared" si="6"/>
        <v/>
      </c>
      <c r="N60" s="1" t="str">
        <f t="shared" si="7"/>
        <v/>
      </c>
      <c r="O60" t="str">
        <f t="shared" si="4"/>
        <v>SL</v>
      </c>
      <c r="P60" s="1" t="str">
        <f t="shared" si="8"/>
        <v/>
      </c>
      <c r="Q60" s="1" t="str">
        <f t="shared" si="9"/>
        <v/>
      </c>
      <c r="R60">
        <f t="shared" si="13"/>
        <v>-10.290617893233502</v>
      </c>
      <c r="S60" t="str">
        <f t="shared" si="11"/>
        <v/>
      </c>
      <c r="AA60" t="str">
        <f t="shared" si="1"/>
        <v/>
      </c>
      <c r="AB60" t="str">
        <f t="shared" si="0"/>
        <v/>
      </c>
    </row>
    <row r="61" spans="1:28" x14ac:dyDescent="0.3">
      <c r="A61">
        <v>47</v>
      </c>
      <c r="B61" t="s">
        <v>96</v>
      </c>
      <c r="C61">
        <v>14552.85</v>
      </c>
      <c r="D61">
        <v>14558.3</v>
      </c>
      <c r="E61">
        <v>14546.05</v>
      </c>
      <c r="F61">
        <v>14552.25</v>
      </c>
      <c r="G61" s="1">
        <f t="shared" si="2"/>
        <v>14.100000000000364</v>
      </c>
      <c r="H61" s="1">
        <f t="shared" si="12"/>
        <v>10.543282648643141</v>
      </c>
      <c r="I61" s="1">
        <f>IF(A61&lt;=$C$3,"",MAX(INDEX($D$15:$D$713,A61-$C$3):D60))</f>
        <v>14566.85</v>
      </c>
      <c r="J61" s="1">
        <f>IF(A61&lt;=$C$4,"",MIN(INDEX($E$15:$E$713,A61-$C$4):E60))</f>
        <v>14547.75</v>
      </c>
      <c r="K61" t="str">
        <f t="shared" si="5"/>
        <v>sell</v>
      </c>
      <c r="L61" s="1">
        <f t="shared" si="3"/>
        <v>14547.75</v>
      </c>
      <c r="M61" s="1">
        <f t="shared" si="6"/>
        <v>14558.293282648643</v>
      </c>
      <c r="N61" s="1">
        <f t="shared" si="7"/>
        <v>14526.663434702714</v>
      </c>
      <c r="O61" t="str">
        <f t="shared" si="4"/>
        <v>sell</v>
      </c>
      <c r="P61" s="1">
        <f t="shared" si="8"/>
        <v>14547.75</v>
      </c>
      <c r="Q61" s="1">
        <f t="shared" si="9"/>
        <v>10.543282648643141</v>
      </c>
      <c r="R61" t="str">
        <f t="shared" si="13"/>
        <v/>
      </c>
      <c r="S61" t="str">
        <f t="shared" si="11"/>
        <v>sell</v>
      </c>
      <c r="AA61" t="str">
        <f t="shared" si="1"/>
        <v/>
      </c>
      <c r="AB61" t="str">
        <f t="shared" si="0"/>
        <v/>
      </c>
    </row>
    <row r="62" spans="1:28" x14ac:dyDescent="0.3">
      <c r="A62">
        <v>48</v>
      </c>
      <c r="B62" t="s">
        <v>97</v>
      </c>
      <c r="C62">
        <v>14551.65</v>
      </c>
      <c r="D62">
        <v>14555.75</v>
      </c>
      <c r="E62">
        <v>14544.05</v>
      </c>
      <c r="F62">
        <v>14546.4</v>
      </c>
      <c r="G62" s="1">
        <f t="shared" si="2"/>
        <v>12.25</v>
      </c>
      <c r="H62" s="1">
        <f t="shared" si="12"/>
        <v>10.628618516210983</v>
      </c>
      <c r="I62" s="1">
        <f>IF(A62&lt;=$C$3,"",MAX(INDEX($D$15:$D$713,A62-$C$3):D61))</f>
        <v>14561.85</v>
      </c>
      <c r="J62" s="1">
        <f>IF(A62&lt;=$C$4,"",MIN(INDEX($E$15:$E$713,A62-$C$4):E61))</f>
        <v>14546.05</v>
      </c>
      <c r="K62" t="str">
        <f t="shared" si="5"/>
        <v>sell</v>
      </c>
      <c r="L62" s="1">
        <f t="shared" si="3"/>
        <v>14546.05</v>
      </c>
      <c r="M62" s="1">
        <f t="shared" si="6"/>
        <v>14558.293282648643</v>
      </c>
      <c r="N62" s="1">
        <f t="shared" si="7"/>
        <v>14526.663434702714</v>
      </c>
      <c r="O62" t="str">
        <f t="shared" si="4"/>
        <v>sell</v>
      </c>
      <c r="P62" s="1">
        <f t="shared" si="8"/>
        <v>14547.75</v>
      </c>
      <c r="Q62" s="1">
        <f t="shared" si="9"/>
        <v>10.543282648643141</v>
      </c>
      <c r="R62" t="str">
        <f t="shared" si="13"/>
        <v/>
      </c>
      <c r="S62" t="str">
        <f t="shared" si="11"/>
        <v/>
      </c>
      <c r="AA62" t="str">
        <f t="shared" si="1"/>
        <v/>
      </c>
      <c r="AB62" t="str">
        <f t="shared" si="0"/>
        <v/>
      </c>
    </row>
    <row r="63" spans="1:28" x14ac:dyDescent="0.3">
      <c r="A63">
        <v>49</v>
      </c>
      <c r="B63" t="s">
        <v>98</v>
      </c>
      <c r="C63">
        <v>14546.25</v>
      </c>
      <c r="D63">
        <v>14552.25</v>
      </c>
      <c r="E63">
        <v>14538.3</v>
      </c>
      <c r="F63">
        <v>14548.4</v>
      </c>
      <c r="G63" s="1">
        <f t="shared" si="2"/>
        <v>11.700000000000728</v>
      </c>
      <c r="H63" s="1">
        <f t="shared" si="12"/>
        <v>10.682187590400471</v>
      </c>
      <c r="I63" s="1">
        <f>IF(A63&lt;=$C$3,"",MAX(INDEX($D$15:$D$713,A63-$C$3):D62))</f>
        <v>14561.85</v>
      </c>
      <c r="J63" s="1">
        <f>IF(A63&lt;=$C$4,"",MIN(INDEX($E$15:$E$713,A63-$C$4):E62))</f>
        <v>14544.05</v>
      </c>
      <c r="K63" t="str">
        <f t="shared" si="5"/>
        <v>sell</v>
      </c>
      <c r="L63" s="1">
        <f t="shared" si="3"/>
        <v>14544.05</v>
      </c>
      <c r="M63" s="1">
        <f t="shared" si="6"/>
        <v>14558.293282648643</v>
      </c>
      <c r="N63" s="1">
        <f t="shared" si="7"/>
        <v>14526.663434702714</v>
      </c>
      <c r="O63" t="str">
        <f t="shared" si="4"/>
        <v>sell</v>
      </c>
      <c r="P63" s="1">
        <f t="shared" si="8"/>
        <v>14547.75</v>
      </c>
      <c r="Q63" s="1">
        <f t="shared" si="9"/>
        <v>10.543282648643141</v>
      </c>
      <c r="R63" t="str">
        <f t="shared" si="13"/>
        <v/>
      </c>
      <c r="S63" t="str">
        <f t="shared" si="11"/>
        <v/>
      </c>
      <c r="AA63" t="str">
        <f t="shared" si="1"/>
        <v/>
      </c>
      <c r="AB63" t="str">
        <f t="shared" si="0"/>
        <v/>
      </c>
    </row>
    <row r="64" spans="1:28" x14ac:dyDescent="0.3">
      <c r="A64">
        <v>50</v>
      </c>
      <c r="B64" t="s">
        <v>99</v>
      </c>
      <c r="C64">
        <v>14548.05</v>
      </c>
      <c r="D64">
        <v>14556.9</v>
      </c>
      <c r="E64">
        <v>14541.9</v>
      </c>
      <c r="F64">
        <v>14554.25</v>
      </c>
      <c r="G64" s="1">
        <f t="shared" si="2"/>
        <v>13.950000000000728</v>
      </c>
      <c r="H64" s="1">
        <f t="shared" si="12"/>
        <v>10.845578210880484</v>
      </c>
      <c r="I64" s="1">
        <f>IF(A64&lt;=$C$3,"",MAX(INDEX($D$15:$D$713,A64-$C$3):D63))</f>
        <v>14558.3</v>
      </c>
      <c r="J64" s="1">
        <f>IF(A64&lt;=$C$4,"",MIN(INDEX($E$15:$E$713,A64-$C$4):E63))</f>
        <v>14538.3</v>
      </c>
      <c r="K64" t="str">
        <f t="shared" si="5"/>
        <v/>
      </c>
      <c r="L64" s="1" t="str">
        <f t="shared" si="3"/>
        <v/>
      </c>
      <c r="M64" s="1">
        <f t="shared" si="6"/>
        <v>14558.293282648643</v>
      </c>
      <c r="N64" s="1">
        <f t="shared" si="7"/>
        <v>14526.663434702714</v>
      </c>
      <c r="O64" t="str">
        <f t="shared" si="4"/>
        <v>sell</v>
      </c>
      <c r="P64" s="1">
        <f t="shared" si="8"/>
        <v>14547.75</v>
      </c>
      <c r="Q64" s="1">
        <f t="shared" si="9"/>
        <v>10.543282648643141</v>
      </c>
      <c r="R64" t="str">
        <f t="shared" si="13"/>
        <v/>
      </c>
      <c r="S64" t="str">
        <f t="shared" si="11"/>
        <v/>
      </c>
      <c r="AA64" t="str">
        <f t="shared" si="1"/>
        <v/>
      </c>
      <c r="AB64" t="str">
        <f t="shared" si="0"/>
        <v/>
      </c>
    </row>
    <row r="65" spans="1:28" x14ac:dyDescent="0.3">
      <c r="A65">
        <v>51</v>
      </c>
      <c r="B65" t="s">
        <v>100</v>
      </c>
      <c r="C65">
        <v>14554.5</v>
      </c>
      <c r="D65">
        <v>14557.8</v>
      </c>
      <c r="E65">
        <v>14549.15</v>
      </c>
      <c r="F65">
        <v>14555.1</v>
      </c>
      <c r="G65" s="1">
        <f t="shared" si="2"/>
        <v>15</v>
      </c>
      <c r="H65" s="1">
        <f t="shared" si="12"/>
        <v>11.053299300336459</v>
      </c>
      <c r="I65" s="1">
        <f>IF(A65&lt;=$C$3,"",MAX(INDEX($D$15:$D$713,A65-$C$3):D64))</f>
        <v>14556.9</v>
      </c>
      <c r="J65" s="1">
        <f>IF(A65&lt;=$C$4,"",MIN(INDEX($E$15:$E$713,A65-$C$4):E64))</f>
        <v>14538.3</v>
      </c>
      <c r="K65" t="str">
        <f t="shared" si="5"/>
        <v>buy</v>
      </c>
      <c r="L65" s="1">
        <f t="shared" si="3"/>
        <v>14556.9</v>
      </c>
      <c r="M65" s="1">
        <f t="shared" si="6"/>
        <v>14558.293282648643</v>
      </c>
      <c r="N65" s="1">
        <f t="shared" si="7"/>
        <v>14526.663434702714</v>
      </c>
      <c r="O65" t="str">
        <f t="shared" si="4"/>
        <v>sell</v>
      </c>
      <c r="P65" s="1">
        <f t="shared" si="8"/>
        <v>14547.75</v>
      </c>
      <c r="Q65" s="1">
        <f t="shared" si="9"/>
        <v>10.543282648643141</v>
      </c>
      <c r="R65" t="str">
        <f t="shared" si="13"/>
        <v/>
      </c>
      <c r="S65" t="str">
        <f t="shared" si="11"/>
        <v/>
      </c>
      <c r="AA65">
        <f t="shared" si="1"/>
        <v>1</v>
      </c>
      <c r="AB65" t="str">
        <f t="shared" si="0"/>
        <v/>
      </c>
    </row>
    <row r="66" spans="1:28" x14ac:dyDescent="0.3">
      <c r="A66">
        <v>52</v>
      </c>
      <c r="B66" t="s">
        <v>101</v>
      </c>
      <c r="C66">
        <v>14554.95</v>
      </c>
      <c r="D66">
        <v>14564.9</v>
      </c>
      <c r="E66">
        <v>14548.05</v>
      </c>
      <c r="F66">
        <v>14554.05</v>
      </c>
      <c r="G66" s="1">
        <f t="shared" si="2"/>
        <v>8.6499999999996362</v>
      </c>
      <c r="H66" s="1">
        <f t="shared" si="12"/>
        <v>10.933134335319618</v>
      </c>
      <c r="I66" s="1">
        <f>IF(A66&lt;=$C$3,"",MAX(INDEX($D$15:$D$713,A66-$C$3):D65))</f>
        <v>14557.8</v>
      </c>
      <c r="J66" s="1">
        <f>IF(A66&lt;=$C$4,"",MIN(INDEX($E$15:$E$713,A66-$C$4):E65))</f>
        <v>14538.3</v>
      </c>
      <c r="K66" t="str">
        <f t="shared" si="5"/>
        <v>buy</v>
      </c>
      <c r="L66" s="1">
        <f t="shared" si="3"/>
        <v>14557.8</v>
      </c>
      <c r="M66" s="1" t="str">
        <f t="shared" si="6"/>
        <v/>
      </c>
      <c r="N66" s="1" t="str">
        <f t="shared" si="7"/>
        <v/>
      </c>
      <c r="O66" t="str">
        <f t="shared" si="4"/>
        <v>SL</v>
      </c>
      <c r="P66" s="1" t="str">
        <f t="shared" si="8"/>
        <v/>
      </c>
      <c r="Q66" s="1" t="str">
        <f t="shared" si="9"/>
        <v/>
      </c>
      <c r="R66">
        <f t="shared" si="13"/>
        <v>-10.543282648643071</v>
      </c>
      <c r="S66" t="str">
        <f t="shared" si="11"/>
        <v/>
      </c>
      <c r="AA66">
        <f t="shared" si="1"/>
        <v>1</v>
      </c>
      <c r="AB66" t="str">
        <f t="shared" si="0"/>
        <v/>
      </c>
    </row>
    <row r="67" spans="1:28" x14ac:dyDescent="0.3">
      <c r="A67">
        <v>53</v>
      </c>
      <c r="B67" t="s">
        <v>102</v>
      </c>
      <c r="C67">
        <v>14553.65</v>
      </c>
      <c r="D67">
        <v>14561.45</v>
      </c>
      <c r="E67">
        <v>14544.65</v>
      </c>
      <c r="F67">
        <v>14548.35</v>
      </c>
      <c r="G67" s="1">
        <f t="shared" si="2"/>
        <v>16.850000000000364</v>
      </c>
      <c r="H67" s="1">
        <f t="shared" si="12"/>
        <v>11.228977618553655</v>
      </c>
      <c r="I67" s="1">
        <f>IF(A67&lt;=$C$3,"",MAX(INDEX($D$15:$D$713,A67-$C$3):D66))</f>
        <v>14564.9</v>
      </c>
      <c r="J67" s="1">
        <f>IF(A67&lt;=$C$4,"",MIN(INDEX($E$15:$E$713,A67-$C$4):E66))</f>
        <v>14541.9</v>
      </c>
      <c r="K67" t="str">
        <f t="shared" si="5"/>
        <v/>
      </c>
      <c r="L67" s="1" t="str">
        <f t="shared" si="3"/>
        <v/>
      </c>
      <c r="M67" s="1" t="str">
        <f t="shared" si="6"/>
        <v/>
      </c>
      <c r="N67" s="1" t="str">
        <f t="shared" si="7"/>
        <v/>
      </c>
      <c r="O67" t="str">
        <f t="shared" si="4"/>
        <v/>
      </c>
      <c r="P67" s="1" t="str">
        <f t="shared" si="8"/>
        <v/>
      </c>
      <c r="Q67" s="1" t="str">
        <f t="shared" si="9"/>
        <v/>
      </c>
      <c r="R67" t="str">
        <f t="shared" si="13"/>
        <v/>
      </c>
      <c r="S67" t="str">
        <f t="shared" si="11"/>
        <v/>
      </c>
      <c r="AA67" t="str">
        <f t="shared" si="1"/>
        <v/>
      </c>
      <c r="AB67" t="str">
        <f t="shared" si="0"/>
        <v/>
      </c>
    </row>
    <row r="68" spans="1:28" x14ac:dyDescent="0.3">
      <c r="A68">
        <v>54</v>
      </c>
      <c r="B68" t="s">
        <v>103</v>
      </c>
      <c r="C68">
        <v>14548.1</v>
      </c>
      <c r="D68">
        <v>14555.6</v>
      </c>
      <c r="E68">
        <v>14539.7</v>
      </c>
      <c r="F68">
        <v>14548.1</v>
      </c>
      <c r="G68" s="1">
        <f t="shared" si="2"/>
        <v>16.800000000001091</v>
      </c>
      <c r="H68" s="1">
        <f t="shared" si="12"/>
        <v>11.507528737626027</v>
      </c>
      <c r="I68" s="1">
        <f>IF(A68&lt;=$C$3,"",MAX(INDEX($D$15:$D$713,A68-$C$3):D67))</f>
        <v>14564.9</v>
      </c>
      <c r="J68" s="1">
        <f>IF(A68&lt;=$C$4,"",MIN(INDEX($E$15:$E$713,A68-$C$4):E67))</f>
        <v>14544.65</v>
      </c>
      <c r="K68" t="str">
        <f t="shared" si="5"/>
        <v>sell</v>
      </c>
      <c r="L68" s="1">
        <f t="shared" si="3"/>
        <v>14544.65</v>
      </c>
      <c r="M68" s="1">
        <f t="shared" si="6"/>
        <v>14556.157528737625</v>
      </c>
      <c r="N68" s="1">
        <f t="shared" si="7"/>
        <v>14521.634942524748</v>
      </c>
      <c r="O68" t="str">
        <f t="shared" si="4"/>
        <v>sell</v>
      </c>
      <c r="P68" s="1">
        <f t="shared" si="8"/>
        <v>14544.65</v>
      </c>
      <c r="Q68" s="1">
        <f t="shared" si="9"/>
        <v>11.507528737626027</v>
      </c>
      <c r="R68" t="str">
        <f t="shared" si="13"/>
        <v/>
      </c>
      <c r="S68" t="str">
        <f t="shared" si="11"/>
        <v>sell</v>
      </c>
      <c r="AA68" t="str">
        <f t="shared" si="1"/>
        <v/>
      </c>
      <c r="AB68" t="str">
        <f t="shared" si="0"/>
        <v/>
      </c>
    </row>
    <row r="69" spans="1:28" x14ac:dyDescent="0.3">
      <c r="A69">
        <v>55</v>
      </c>
      <c r="B69" t="s">
        <v>104</v>
      </c>
      <c r="C69">
        <v>14548.15</v>
      </c>
      <c r="D69">
        <v>14551.4</v>
      </c>
      <c r="E69">
        <v>14538.95</v>
      </c>
      <c r="F69">
        <v>14544.05</v>
      </c>
      <c r="G69" s="1">
        <f t="shared" si="2"/>
        <v>15.899999999999636</v>
      </c>
      <c r="H69" s="1">
        <f t="shared" si="12"/>
        <v>11.727152300744708</v>
      </c>
      <c r="I69" s="1">
        <f>IF(A69&lt;=$C$3,"",MAX(INDEX($D$15:$D$713,A69-$C$3):D68))</f>
        <v>14564.9</v>
      </c>
      <c r="J69" s="1">
        <f>IF(A69&lt;=$C$4,"",MIN(INDEX($E$15:$E$713,A69-$C$4):E68))</f>
        <v>14539.7</v>
      </c>
      <c r="K69" t="str">
        <f t="shared" si="5"/>
        <v>sell</v>
      </c>
      <c r="L69" s="1">
        <f t="shared" si="3"/>
        <v>14539.7</v>
      </c>
      <c r="M69" s="1">
        <f t="shared" si="6"/>
        <v>14556.157528737625</v>
      </c>
      <c r="N69" s="1">
        <f t="shared" si="7"/>
        <v>14521.634942524748</v>
      </c>
      <c r="O69" t="str">
        <f t="shared" si="4"/>
        <v>sell</v>
      </c>
      <c r="P69" s="1">
        <f t="shared" si="8"/>
        <v>14544.65</v>
      </c>
      <c r="Q69" s="1">
        <f t="shared" si="9"/>
        <v>11.507528737626027</v>
      </c>
      <c r="R69" t="str">
        <f t="shared" si="13"/>
        <v/>
      </c>
      <c r="S69" t="str">
        <f t="shared" si="11"/>
        <v/>
      </c>
      <c r="AA69" t="str">
        <f t="shared" si="1"/>
        <v/>
      </c>
      <c r="AB69" t="str">
        <f t="shared" si="0"/>
        <v/>
      </c>
    </row>
    <row r="70" spans="1:28" x14ac:dyDescent="0.3">
      <c r="A70">
        <v>56</v>
      </c>
      <c r="B70" t="s">
        <v>105</v>
      </c>
      <c r="C70">
        <v>14543.7</v>
      </c>
      <c r="D70">
        <v>14545.75</v>
      </c>
      <c r="E70">
        <v>14540.75</v>
      </c>
      <c r="F70">
        <v>14542.2</v>
      </c>
      <c r="G70" s="1">
        <f t="shared" si="2"/>
        <v>12.449999999998909</v>
      </c>
      <c r="H70" s="1">
        <f t="shared" si="12"/>
        <v>11.763294685707418</v>
      </c>
      <c r="I70" s="1">
        <f>IF(A70&lt;=$C$3,"",MAX(INDEX($D$15:$D$713,A70-$C$3):D69))</f>
        <v>14561.45</v>
      </c>
      <c r="J70" s="1">
        <f>IF(A70&lt;=$C$4,"",MIN(INDEX($E$15:$E$713,A70-$C$4):E69))</f>
        <v>14538.95</v>
      </c>
      <c r="K70" t="str">
        <f t="shared" si="5"/>
        <v/>
      </c>
      <c r="L70" s="1" t="str">
        <f t="shared" si="3"/>
        <v/>
      </c>
      <c r="M70" s="1">
        <f t="shared" si="6"/>
        <v>14556.157528737625</v>
      </c>
      <c r="N70" s="1">
        <f t="shared" si="7"/>
        <v>14521.634942524748</v>
      </c>
      <c r="O70" t="str">
        <f t="shared" si="4"/>
        <v>sell</v>
      </c>
      <c r="P70" s="1">
        <f t="shared" si="8"/>
        <v>14544.65</v>
      </c>
      <c r="Q70" s="1">
        <f t="shared" si="9"/>
        <v>11.507528737626027</v>
      </c>
      <c r="R70" t="str">
        <f t="shared" si="13"/>
        <v/>
      </c>
      <c r="S70" t="str">
        <f t="shared" si="11"/>
        <v/>
      </c>
      <c r="AA70" t="str">
        <f t="shared" si="1"/>
        <v/>
      </c>
      <c r="AB70" t="str">
        <f t="shared" si="0"/>
        <v/>
      </c>
    </row>
    <row r="71" spans="1:28" x14ac:dyDescent="0.3">
      <c r="A71">
        <v>57</v>
      </c>
      <c r="B71" t="s">
        <v>106</v>
      </c>
      <c r="C71">
        <v>14542.4</v>
      </c>
      <c r="D71">
        <v>14548.35</v>
      </c>
      <c r="E71">
        <v>14532.95</v>
      </c>
      <c r="F71">
        <v>14545.4</v>
      </c>
      <c r="G71" s="1">
        <f t="shared" si="2"/>
        <v>5</v>
      </c>
      <c r="H71" s="1">
        <f t="shared" si="12"/>
        <v>11.425129951422047</v>
      </c>
      <c r="I71" s="1">
        <f>IF(A71&lt;=$C$3,"",MAX(INDEX($D$15:$D$713,A71-$C$3):D70))</f>
        <v>14555.6</v>
      </c>
      <c r="J71" s="1">
        <f>IF(A71&lt;=$C$4,"",MIN(INDEX($E$15:$E$713,A71-$C$4):E70))</f>
        <v>14538.95</v>
      </c>
      <c r="K71" t="str">
        <f t="shared" si="5"/>
        <v>sell</v>
      </c>
      <c r="L71" s="1">
        <f t="shared" si="3"/>
        <v>14538.95</v>
      </c>
      <c r="M71" s="1">
        <f t="shared" si="6"/>
        <v>14556.157528737625</v>
      </c>
      <c r="N71" s="1">
        <f t="shared" si="7"/>
        <v>14521.634942524748</v>
      </c>
      <c r="O71" t="str">
        <f t="shared" si="4"/>
        <v>sell</v>
      </c>
      <c r="P71" s="1">
        <f t="shared" si="8"/>
        <v>14544.65</v>
      </c>
      <c r="Q71" s="1">
        <f t="shared" si="9"/>
        <v>11.507528737626027</v>
      </c>
      <c r="R71" t="str">
        <f t="shared" si="13"/>
        <v/>
      </c>
      <c r="S71" t="str">
        <f t="shared" si="11"/>
        <v/>
      </c>
      <c r="AA71" t="str">
        <f t="shared" si="1"/>
        <v/>
      </c>
      <c r="AB71" t="str">
        <f t="shared" si="0"/>
        <v/>
      </c>
    </row>
    <row r="72" spans="1:28" x14ac:dyDescent="0.3">
      <c r="A72">
        <v>58</v>
      </c>
      <c r="B72" t="s">
        <v>107</v>
      </c>
      <c r="C72">
        <v>14545</v>
      </c>
      <c r="D72">
        <v>14548.55</v>
      </c>
      <c r="E72">
        <v>14542.6</v>
      </c>
      <c r="F72">
        <v>14544.8</v>
      </c>
      <c r="G72" s="1">
        <f t="shared" si="2"/>
        <v>15.399999999999636</v>
      </c>
      <c r="H72" s="1">
        <f t="shared" si="12"/>
        <v>11.623873453850926</v>
      </c>
      <c r="I72" s="1">
        <f>IF(A72&lt;=$C$3,"",MAX(INDEX($D$15:$D$713,A72-$C$3):D71))</f>
        <v>14551.4</v>
      </c>
      <c r="J72" s="1">
        <f>IF(A72&lt;=$C$4,"",MIN(INDEX($E$15:$E$713,A72-$C$4):E71))</f>
        <v>14532.95</v>
      </c>
      <c r="K72" t="str">
        <f t="shared" si="5"/>
        <v/>
      </c>
      <c r="L72" s="1" t="str">
        <f t="shared" si="3"/>
        <v/>
      </c>
      <c r="M72" s="1">
        <f t="shared" si="6"/>
        <v>14556.157528737625</v>
      </c>
      <c r="N72" s="1">
        <f t="shared" si="7"/>
        <v>14521.634942524748</v>
      </c>
      <c r="O72" t="str">
        <f t="shared" si="4"/>
        <v>sell</v>
      </c>
      <c r="P72" s="1">
        <f t="shared" si="8"/>
        <v>14544.65</v>
      </c>
      <c r="Q72" s="1">
        <f t="shared" si="9"/>
        <v>11.507528737626027</v>
      </c>
      <c r="R72" t="str">
        <f t="shared" si="13"/>
        <v/>
      </c>
      <c r="S72" t="str">
        <f t="shared" si="11"/>
        <v/>
      </c>
      <c r="AA72" t="str">
        <f t="shared" si="1"/>
        <v/>
      </c>
      <c r="AB72" t="str">
        <f t="shared" si="0"/>
        <v/>
      </c>
    </row>
    <row r="73" spans="1:28" x14ac:dyDescent="0.3">
      <c r="A73">
        <v>59</v>
      </c>
      <c r="B73" t="s">
        <v>108</v>
      </c>
      <c r="C73">
        <v>14545.45</v>
      </c>
      <c r="D73">
        <v>14552.35</v>
      </c>
      <c r="E73">
        <v>14539.75</v>
      </c>
      <c r="F73">
        <v>14548.25</v>
      </c>
      <c r="G73" s="1">
        <f t="shared" si="2"/>
        <v>5.9499999999989086</v>
      </c>
      <c r="H73" s="1">
        <f t="shared" si="12"/>
        <v>11.340179781158325</v>
      </c>
      <c r="I73" s="1">
        <f>IF(A73&lt;=$C$3,"",MAX(INDEX($D$15:$D$713,A73-$C$3):D72))</f>
        <v>14548.55</v>
      </c>
      <c r="J73" s="1">
        <f>IF(A73&lt;=$C$4,"",MIN(INDEX($E$15:$E$713,A73-$C$4):E72))</f>
        <v>14532.95</v>
      </c>
      <c r="K73" t="str">
        <f t="shared" si="5"/>
        <v>buy</v>
      </c>
      <c r="L73" s="1">
        <f t="shared" si="3"/>
        <v>14548.55</v>
      </c>
      <c r="M73" s="1">
        <f t="shared" si="6"/>
        <v>14556.157528737625</v>
      </c>
      <c r="N73" s="1">
        <f t="shared" si="7"/>
        <v>14521.634942524748</v>
      </c>
      <c r="O73" t="str">
        <f t="shared" si="4"/>
        <v>sell</v>
      </c>
      <c r="P73" s="1">
        <f t="shared" si="8"/>
        <v>14544.65</v>
      </c>
      <c r="Q73" s="1">
        <f t="shared" si="9"/>
        <v>11.507528737626027</v>
      </c>
      <c r="R73" t="str">
        <f t="shared" si="13"/>
        <v/>
      </c>
      <c r="S73" t="str">
        <f t="shared" si="11"/>
        <v/>
      </c>
      <c r="AA73">
        <f t="shared" si="1"/>
        <v>1</v>
      </c>
      <c r="AB73" t="str">
        <f t="shared" si="0"/>
        <v/>
      </c>
    </row>
    <row r="74" spans="1:28" x14ac:dyDescent="0.3">
      <c r="A74">
        <v>60</v>
      </c>
      <c r="B74" t="s">
        <v>109</v>
      </c>
      <c r="C74">
        <v>14548.35</v>
      </c>
      <c r="D74">
        <v>14554.75</v>
      </c>
      <c r="E74">
        <v>14538.85</v>
      </c>
      <c r="F74">
        <v>14542.95</v>
      </c>
      <c r="G74" s="1">
        <f t="shared" si="2"/>
        <v>12.600000000000364</v>
      </c>
      <c r="H74" s="1">
        <f t="shared" si="12"/>
        <v>11.403170792100427</v>
      </c>
      <c r="I74" s="1">
        <f>IF(A74&lt;=$C$3,"",MAX(INDEX($D$15:$D$713,A74-$C$3):D73))</f>
        <v>14552.35</v>
      </c>
      <c r="J74" s="1">
        <f>IF(A74&lt;=$C$4,"",MIN(INDEX($E$15:$E$713,A74-$C$4):E73))</f>
        <v>14532.95</v>
      </c>
      <c r="K74" t="str">
        <f t="shared" si="5"/>
        <v>buy</v>
      </c>
      <c r="L74" s="1">
        <f t="shared" si="3"/>
        <v>14552.35</v>
      </c>
      <c r="M74" s="1">
        <f t="shared" si="6"/>
        <v>14556.157528737625</v>
      </c>
      <c r="N74" s="1">
        <f t="shared" si="7"/>
        <v>14521.634942524748</v>
      </c>
      <c r="O74" t="str">
        <f t="shared" si="4"/>
        <v>sell</v>
      </c>
      <c r="P74" s="1">
        <f t="shared" si="8"/>
        <v>14544.65</v>
      </c>
      <c r="Q74" s="1">
        <f t="shared" si="9"/>
        <v>11.507528737626027</v>
      </c>
      <c r="R74" t="str">
        <f t="shared" si="13"/>
        <v/>
      </c>
      <c r="S74" t="str">
        <f t="shared" si="11"/>
        <v/>
      </c>
      <c r="AA74">
        <f t="shared" si="1"/>
        <v>1</v>
      </c>
      <c r="AB74" t="str">
        <f t="shared" si="0"/>
        <v/>
      </c>
    </row>
    <row r="75" spans="1:28" x14ac:dyDescent="0.3">
      <c r="A75">
        <v>61</v>
      </c>
      <c r="B75" t="s">
        <v>110</v>
      </c>
      <c r="C75">
        <v>14543.1</v>
      </c>
      <c r="D75">
        <v>14547.4</v>
      </c>
      <c r="E75">
        <v>14536.95</v>
      </c>
      <c r="F75">
        <v>14542.45</v>
      </c>
      <c r="G75" s="1">
        <f t="shared" si="2"/>
        <v>15.899999999999636</v>
      </c>
      <c r="H75" s="1">
        <f t="shared" si="12"/>
        <v>11.628012252495388</v>
      </c>
      <c r="I75" s="1">
        <f>IF(A75&lt;=$C$3,"",MAX(INDEX($D$15:$D$713,A75-$C$3):D74))</f>
        <v>14554.75</v>
      </c>
      <c r="J75" s="1">
        <f>IF(A75&lt;=$C$4,"",MIN(INDEX($E$15:$E$713,A75-$C$4):E74))</f>
        <v>14538.85</v>
      </c>
      <c r="K75" t="str">
        <f t="shared" si="5"/>
        <v>sell</v>
      </c>
      <c r="L75" s="1">
        <f t="shared" si="3"/>
        <v>14538.85</v>
      </c>
      <c r="M75" s="1">
        <f t="shared" si="6"/>
        <v>14556.157528737625</v>
      </c>
      <c r="N75" s="1">
        <f t="shared" si="7"/>
        <v>14521.634942524748</v>
      </c>
      <c r="O75" t="str">
        <f t="shared" si="4"/>
        <v>sell</v>
      </c>
      <c r="P75" s="1">
        <f t="shared" si="8"/>
        <v>14544.65</v>
      </c>
      <c r="Q75" s="1">
        <f t="shared" si="9"/>
        <v>11.507528737626027</v>
      </c>
      <c r="R75" t="str">
        <f t="shared" si="13"/>
        <v/>
      </c>
      <c r="S75" t="str">
        <f t="shared" si="11"/>
        <v/>
      </c>
      <c r="AA75" t="str">
        <f t="shared" si="1"/>
        <v/>
      </c>
      <c r="AB75" t="str">
        <f t="shared" si="0"/>
        <v/>
      </c>
    </row>
    <row r="76" spans="1:28" x14ac:dyDescent="0.3">
      <c r="A76">
        <v>62</v>
      </c>
      <c r="B76" t="s">
        <v>111</v>
      </c>
      <c r="C76">
        <v>14542.3</v>
      </c>
      <c r="D76">
        <v>14546.95</v>
      </c>
      <c r="E76">
        <v>14538.9</v>
      </c>
      <c r="F76">
        <v>14540.45</v>
      </c>
      <c r="G76" s="1">
        <f t="shared" si="2"/>
        <v>10.449999999998909</v>
      </c>
      <c r="H76" s="1">
        <f t="shared" si="12"/>
        <v>11.569111639870565</v>
      </c>
      <c r="I76" s="1">
        <f>IF(A76&lt;=$C$3,"",MAX(INDEX($D$15:$D$713,A76-$C$3):D75))</f>
        <v>14554.75</v>
      </c>
      <c r="J76" s="1">
        <f>IF(A76&lt;=$C$4,"",MIN(INDEX($E$15:$E$713,A76-$C$4):E75))</f>
        <v>14536.95</v>
      </c>
      <c r="K76" t="str">
        <f t="shared" si="5"/>
        <v/>
      </c>
      <c r="L76" s="1" t="str">
        <f t="shared" si="3"/>
        <v/>
      </c>
      <c r="M76" s="1">
        <f t="shared" si="6"/>
        <v>14556.157528737625</v>
      </c>
      <c r="N76" s="1">
        <f t="shared" si="7"/>
        <v>14521.634942524748</v>
      </c>
      <c r="O76" t="str">
        <f t="shared" si="4"/>
        <v>sell</v>
      </c>
      <c r="P76" s="1">
        <f t="shared" si="8"/>
        <v>14544.65</v>
      </c>
      <c r="Q76" s="1">
        <f t="shared" si="9"/>
        <v>11.507528737626027</v>
      </c>
      <c r="R76" t="str">
        <f t="shared" si="13"/>
        <v/>
      </c>
      <c r="S76" t="str">
        <f t="shared" si="11"/>
        <v/>
      </c>
      <c r="AA76" t="str">
        <f t="shared" si="1"/>
        <v/>
      </c>
      <c r="AB76" t="str">
        <f t="shared" si="0"/>
        <v/>
      </c>
    </row>
    <row r="77" spans="1:28" x14ac:dyDescent="0.3">
      <c r="A77">
        <v>63</v>
      </c>
      <c r="B77" t="s">
        <v>112</v>
      </c>
      <c r="C77">
        <v>14540.6</v>
      </c>
      <c r="D77">
        <v>14547.35</v>
      </c>
      <c r="E77">
        <v>14531.3</v>
      </c>
      <c r="F77">
        <v>14533.5</v>
      </c>
      <c r="G77" s="1">
        <f t="shared" si="2"/>
        <v>8.0500000000010914</v>
      </c>
      <c r="H77" s="1">
        <f t="shared" si="12"/>
        <v>11.393156057877091</v>
      </c>
      <c r="I77" s="1">
        <f>IF(A77&lt;=$C$3,"",MAX(INDEX($D$15:$D$713,A77-$C$3):D76))</f>
        <v>14554.75</v>
      </c>
      <c r="J77" s="1">
        <f>IF(A77&lt;=$C$4,"",MIN(INDEX($E$15:$E$713,A77-$C$4):E76))</f>
        <v>14536.95</v>
      </c>
      <c r="K77" t="str">
        <f t="shared" si="5"/>
        <v>sell</v>
      </c>
      <c r="L77" s="1">
        <f t="shared" si="3"/>
        <v>14536.95</v>
      </c>
      <c r="M77" s="1">
        <f t="shared" si="6"/>
        <v>14556.157528737625</v>
      </c>
      <c r="N77" s="1">
        <f t="shared" si="7"/>
        <v>14521.634942524748</v>
      </c>
      <c r="O77" t="str">
        <f t="shared" si="4"/>
        <v>sell</v>
      </c>
      <c r="P77" s="1">
        <f t="shared" si="8"/>
        <v>14544.65</v>
      </c>
      <c r="Q77" s="1">
        <f t="shared" si="9"/>
        <v>11.507528737626027</v>
      </c>
      <c r="R77" t="str">
        <f t="shared" si="13"/>
        <v/>
      </c>
      <c r="S77" t="str">
        <f t="shared" si="11"/>
        <v/>
      </c>
      <c r="AA77" t="str">
        <f t="shared" si="1"/>
        <v/>
      </c>
      <c r="AB77" t="str">
        <f t="shared" si="0"/>
        <v/>
      </c>
    </row>
    <row r="78" spans="1:28" x14ac:dyDescent="0.3">
      <c r="A78">
        <v>64</v>
      </c>
      <c r="B78" t="s">
        <v>113</v>
      </c>
      <c r="C78">
        <v>14533.45</v>
      </c>
      <c r="D78">
        <v>14537.1</v>
      </c>
      <c r="E78">
        <v>14533</v>
      </c>
      <c r="F78">
        <v>14533.95</v>
      </c>
      <c r="G78" s="1">
        <f t="shared" si="2"/>
        <v>16.050000000001091</v>
      </c>
      <c r="H78" s="1">
        <f t="shared" si="12"/>
        <v>11.625998254983291</v>
      </c>
      <c r="I78" s="1">
        <f>IF(A78&lt;=$C$3,"",MAX(INDEX($D$15:$D$713,A78-$C$3):D77))</f>
        <v>14547.4</v>
      </c>
      <c r="J78" s="1">
        <f>IF(A78&lt;=$C$4,"",MIN(INDEX($E$15:$E$713,A78-$C$4):E77))</f>
        <v>14531.3</v>
      </c>
      <c r="K78" t="str">
        <f t="shared" si="5"/>
        <v/>
      </c>
      <c r="L78" s="1" t="str">
        <f t="shared" si="3"/>
        <v/>
      </c>
      <c r="M78" s="1">
        <f t="shared" si="6"/>
        <v>14556.157528737625</v>
      </c>
      <c r="N78" s="1">
        <f t="shared" si="7"/>
        <v>14521.634942524748</v>
      </c>
      <c r="O78" t="str">
        <f t="shared" si="4"/>
        <v>sell</v>
      </c>
      <c r="P78" s="1">
        <f t="shared" si="8"/>
        <v>14544.65</v>
      </c>
      <c r="Q78" s="1">
        <f t="shared" si="9"/>
        <v>11.507528737626027</v>
      </c>
      <c r="R78" t="str">
        <f t="shared" si="13"/>
        <v/>
      </c>
      <c r="S78" t="str">
        <f t="shared" si="11"/>
        <v/>
      </c>
      <c r="AA78" t="str">
        <f t="shared" si="1"/>
        <v/>
      </c>
      <c r="AB78" t="str">
        <f t="shared" si="0"/>
        <v/>
      </c>
    </row>
    <row r="79" spans="1:28" x14ac:dyDescent="0.3">
      <c r="A79">
        <v>65</v>
      </c>
      <c r="B79" t="s">
        <v>114</v>
      </c>
      <c r="C79">
        <v>14534</v>
      </c>
      <c r="D79">
        <v>14536.95</v>
      </c>
      <c r="E79">
        <v>14528.4</v>
      </c>
      <c r="F79">
        <v>14531.05</v>
      </c>
      <c r="G79" s="1">
        <f t="shared" si="2"/>
        <v>4.1000000000003638</v>
      </c>
      <c r="H79" s="1">
        <f t="shared" si="12"/>
        <v>11.249698342234144</v>
      </c>
      <c r="I79" s="1">
        <f>IF(A79&lt;=$C$3,"",MAX(INDEX($D$15:$D$713,A79-$C$3):D78))</f>
        <v>14547.35</v>
      </c>
      <c r="J79" s="1">
        <f>IF(A79&lt;=$C$4,"",MIN(INDEX($E$15:$E$713,A79-$C$4):E78))</f>
        <v>14531.3</v>
      </c>
      <c r="K79" t="str">
        <f t="shared" si="5"/>
        <v>sell</v>
      </c>
      <c r="L79" s="1">
        <f t="shared" si="3"/>
        <v>14531.3</v>
      </c>
      <c r="M79" s="1">
        <f t="shared" si="6"/>
        <v>14556.157528737625</v>
      </c>
      <c r="N79" s="1">
        <f t="shared" si="7"/>
        <v>14521.634942524748</v>
      </c>
      <c r="O79" t="str">
        <f t="shared" si="4"/>
        <v>sell</v>
      </c>
      <c r="P79" s="1">
        <f t="shared" si="8"/>
        <v>14544.65</v>
      </c>
      <c r="Q79" s="1">
        <f t="shared" si="9"/>
        <v>11.507528737626027</v>
      </c>
      <c r="R79" t="str">
        <f t="shared" si="13"/>
        <v/>
      </c>
      <c r="S79" t="str">
        <f t="shared" si="11"/>
        <v/>
      </c>
      <c r="AA79" t="str">
        <f t="shared" si="1"/>
        <v/>
      </c>
      <c r="AB79" t="str">
        <f t="shared" si="0"/>
        <v/>
      </c>
    </row>
    <row r="80" spans="1:28" x14ac:dyDescent="0.3">
      <c r="A80">
        <v>66</v>
      </c>
      <c r="B80" t="s">
        <v>115</v>
      </c>
      <c r="C80">
        <v>14531.65</v>
      </c>
      <c r="D80">
        <v>14536.15</v>
      </c>
      <c r="E80">
        <v>14526.95</v>
      </c>
      <c r="F80">
        <v>14532.55</v>
      </c>
      <c r="G80" s="1">
        <f t="shared" si="2"/>
        <v>8.5500000000010914</v>
      </c>
      <c r="H80" s="1">
        <f t="shared" si="12"/>
        <v>11.114713425122492</v>
      </c>
      <c r="I80" s="1">
        <f>IF(A80&lt;=$C$3,"",MAX(INDEX($D$15:$D$713,A80-$C$3):D79))</f>
        <v>14547.35</v>
      </c>
      <c r="J80" s="1">
        <f>IF(A80&lt;=$C$4,"",MIN(INDEX($E$15:$E$713,A80-$C$4):E79))</f>
        <v>14528.4</v>
      </c>
      <c r="K80" t="str">
        <f t="shared" si="5"/>
        <v>sell</v>
      </c>
      <c r="L80" s="1">
        <f t="shared" si="3"/>
        <v>14528.4</v>
      </c>
      <c r="M80" s="1">
        <f t="shared" si="6"/>
        <v>14556.157528737625</v>
      </c>
      <c r="N80" s="1">
        <f t="shared" si="7"/>
        <v>14521.634942524748</v>
      </c>
      <c r="O80" t="str">
        <f t="shared" si="4"/>
        <v>sell</v>
      </c>
      <c r="P80" s="1">
        <f t="shared" si="8"/>
        <v>14544.65</v>
      </c>
      <c r="Q80" s="1">
        <f t="shared" si="9"/>
        <v>11.507528737626027</v>
      </c>
      <c r="R80" t="str">
        <f t="shared" si="13"/>
        <v/>
      </c>
      <c r="S80" t="str">
        <f t="shared" si="11"/>
        <v/>
      </c>
      <c r="AA80" t="str">
        <f t="shared" si="1"/>
        <v/>
      </c>
      <c r="AB80" t="str">
        <f t="shared" ref="AB80:AB143" si="14">IF(AND(AA80=1,O80="buy"),1,"")</f>
        <v/>
      </c>
    </row>
    <row r="81" spans="1:28" x14ac:dyDescent="0.3">
      <c r="A81">
        <v>67</v>
      </c>
      <c r="B81" t="s">
        <v>116</v>
      </c>
      <c r="C81">
        <v>14532.15</v>
      </c>
      <c r="D81">
        <v>14539.15</v>
      </c>
      <c r="E81">
        <v>14524.95</v>
      </c>
      <c r="F81">
        <v>14533.25</v>
      </c>
      <c r="G81" s="1">
        <f t="shared" si="2"/>
        <v>9.1999999999989086</v>
      </c>
      <c r="H81" s="1">
        <f t="shared" si="12"/>
        <v>11.018977753866313</v>
      </c>
      <c r="I81" s="1">
        <f>IF(A81&lt;=$C$3,"",MAX(INDEX($D$15:$D$713,A81-$C$3):D80))</f>
        <v>14537.1</v>
      </c>
      <c r="J81" s="1">
        <f>IF(A81&lt;=$C$4,"",MIN(INDEX($E$15:$E$713,A81-$C$4):E80))</f>
        <v>14526.95</v>
      </c>
      <c r="K81" t="str">
        <f t="shared" si="5"/>
        <v>buy</v>
      </c>
      <c r="L81" s="1">
        <f t="shared" si="3"/>
        <v>14537.1</v>
      </c>
      <c r="M81" s="1">
        <f t="shared" si="6"/>
        <v>14556.157528737625</v>
      </c>
      <c r="N81" s="1">
        <f t="shared" si="7"/>
        <v>14521.634942524748</v>
      </c>
      <c r="O81" t="str">
        <f t="shared" si="4"/>
        <v>sell</v>
      </c>
      <c r="P81" s="1">
        <f t="shared" si="8"/>
        <v>14544.65</v>
      </c>
      <c r="Q81" s="1">
        <f t="shared" si="9"/>
        <v>11.507528737626027</v>
      </c>
      <c r="R81" t="str">
        <f t="shared" si="13"/>
        <v/>
      </c>
      <c r="S81" t="str">
        <f t="shared" si="11"/>
        <v/>
      </c>
      <c r="AA81">
        <f t="shared" ref="AA81:AA144" si="15">IF(K81="buy",1,"")</f>
        <v>1</v>
      </c>
      <c r="AB81" t="str">
        <f t="shared" si="14"/>
        <v/>
      </c>
    </row>
    <row r="82" spans="1:28" x14ac:dyDescent="0.3">
      <c r="A82">
        <v>68</v>
      </c>
      <c r="B82" t="s">
        <v>117</v>
      </c>
      <c r="C82">
        <v>14533</v>
      </c>
      <c r="D82">
        <v>14534.8</v>
      </c>
      <c r="E82">
        <v>14525.4</v>
      </c>
      <c r="F82">
        <v>14527.8</v>
      </c>
      <c r="G82" s="1">
        <f t="shared" ref="G82:G145" si="16">MAX(D81-E81,F80-E81,D81-F80)</f>
        <v>14.199999999998909</v>
      </c>
      <c r="H82" s="1">
        <f t="shared" si="12"/>
        <v>11.178028866172943</v>
      </c>
      <c r="I82" s="1">
        <f>IF(A82&lt;=$C$3,"",MAX(INDEX($D$15:$D$713,A82-$C$3):D81))</f>
        <v>14539.15</v>
      </c>
      <c r="J82" s="1">
        <f>IF(A82&lt;=$C$4,"",MIN(INDEX($E$15:$E$713,A82-$C$4):E81))</f>
        <v>14524.95</v>
      </c>
      <c r="K82" t="str">
        <f t="shared" si="5"/>
        <v/>
      </c>
      <c r="L82" s="1" t="str">
        <f t="shared" si="3"/>
        <v/>
      </c>
      <c r="M82" s="1">
        <f t="shared" si="6"/>
        <v>14556.157528737625</v>
      </c>
      <c r="N82" s="1">
        <f t="shared" si="7"/>
        <v>14521.634942524748</v>
      </c>
      <c r="O82" t="str">
        <f t="shared" si="4"/>
        <v>sell</v>
      </c>
      <c r="P82" s="1">
        <f t="shared" si="8"/>
        <v>14544.65</v>
      </c>
      <c r="Q82" s="1">
        <f t="shared" si="9"/>
        <v>11.507528737626027</v>
      </c>
      <c r="R82" t="str">
        <f t="shared" si="13"/>
        <v/>
      </c>
      <c r="S82" t="str">
        <f t="shared" si="11"/>
        <v/>
      </c>
      <c r="AA82" t="str">
        <f t="shared" si="15"/>
        <v/>
      </c>
      <c r="AB82" t="str">
        <f t="shared" si="14"/>
        <v/>
      </c>
    </row>
    <row r="83" spans="1:28" x14ac:dyDescent="0.3">
      <c r="A83">
        <v>69</v>
      </c>
      <c r="B83" t="s">
        <v>118</v>
      </c>
      <c r="C83">
        <v>14527.9</v>
      </c>
      <c r="D83">
        <v>14529.5</v>
      </c>
      <c r="E83">
        <v>14524</v>
      </c>
      <c r="F83">
        <v>14525.35</v>
      </c>
      <c r="G83" s="1">
        <f t="shared" si="16"/>
        <v>9.3999999999996362</v>
      </c>
      <c r="H83" s="1">
        <f t="shared" si="12"/>
        <v>11.089127422864276</v>
      </c>
      <c r="I83" s="1">
        <f>IF(A83&lt;=$C$3,"",MAX(INDEX($D$15:$D$713,A83-$C$3):D82))</f>
        <v>14539.15</v>
      </c>
      <c r="J83" s="1">
        <f>IF(A83&lt;=$C$4,"",MIN(INDEX($E$15:$E$713,A83-$C$4):E82))</f>
        <v>14524.95</v>
      </c>
      <c r="K83" t="str">
        <f t="shared" si="5"/>
        <v>sell</v>
      </c>
      <c r="L83" s="1">
        <f t="shared" ref="L83:L146" si="17">IF(K83="buy",I83,IF(K83="sell",J83,""))</f>
        <v>14524.95</v>
      </c>
      <c r="M83" s="1">
        <f t="shared" si="6"/>
        <v>14556.157528737625</v>
      </c>
      <c r="N83" s="1">
        <f t="shared" si="7"/>
        <v>14521.634942524748</v>
      </c>
      <c r="O83" t="str">
        <f t="shared" ref="O83:O146" si="18">IF(OR(O82="",O82="SL",O82="TP"),K83,IF(O82="buy",IF(E83&lt;M82,"SL",IF(D83&gt;N82,"TP",O82)),IF(O82="sell",IF(D83&gt;M82,"SL",IF(E83&lt;N82,"TP",O82)),"")))</f>
        <v>sell</v>
      </c>
      <c r="P83" s="1">
        <f t="shared" si="8"/>
        <v>14544.65</v>
      </c>
      <c r="Q83" s="1">
        <f t="shared" si="9"/>
        <v>11.507528737626027</v>
      </c>
      <c r="R83" t="str">
        <f t="shared" si="13"/>
        <v/>
      </c>
      <c r="S83" t="str">
        <f t="shared" si="11"/>
        <v/>
      </c>
      <c r="AA83" t="str">
        <f t="shared" si="15"/>
        <v/>
      </c>
      <c r="AB83" t="str">
        <f t="shared" si="14"/>
        <v/>
      </c>
    </row>
    <row r="84" spans="1:28" x14ac:dyDescent="0.3">
      <c r="A84">
        <v>70</v>
      </c>
      <c r="B84" t="s">
        <v>119</v>
      </c>
      <c r="C84">
        <v>14525</v>
      </c>
      <c r="D84">
        <v>14534.3</v>
      </c>
      <c r="E84">
        <v>14519.95</v>
      </c>
      <c r="F84">
        <v>14527.35</v>
      </c>
      <c r="G84" s="1">
        <f t="shared" si="16"/>
        <v>5.5</v>
      </c>
      <c r="H84" s="1">
        <f t="shared" si="12"/>
        <v>10.809671051721063</v>
      </c>
      <c r="I84" s="1">
        <f>IF(A84&lt;=$C$3,"",MAX(INDEX($D$15:$D$713,A84-$C$3):D83))</f>
        <v>14539.15</v>
      </c>
      <c r="J84" s="1">
        <f>IF(A84&lt;=$C$4,"",MIN(INDEX($E$15:$E$713,A84-$C$4):E83))</f>
        <v>14524</v>
      </c>
      <c r="K84" t="str">
        <f t="shared" si="5"/>
        <v>sell</v>
      </c>
      <c r="L84" s="1">
        <f t="shared" si="17"/>
        <v>14524</v>
      </c>
      <c r="M84" s="1" t="str">
        <f t="shared" si="6"/>
        <v/>
      </c>
      <c r="N84" s="1" t="str">
        <f t="shared" si="7"/>
        <v/>
      </c>
      <c r="O84" t="str">
        <f t="shared" si="18"/>
        <v>TP</v>
      </c>
      <c r="P84" s="1" t="str">
        <f t="shared" si="8"/>
        <v/>
      </c>
      <c r="Q84" s="1" t="str">
        <f t="shared" si="9"/>
        <v/>
      </c>
      <c r="R84">
        <f t="shared" si="13"/>
        <v>23.015057475251524</v>
      </c>
      <c r="S84" t="str">
        <f t="shared" si="11"/>
        <v/>
      </c>
      <c r="AA84" t="str">
        <f t="shared" si="15"/>
        <v/>
      </c>
      <c r="AB84" t="str">
        <f t="shared" si="14"/>
        <v/>
      </c>
    </row>
    <row r="85" spans="1:28" x14ac:dyDescent="0.3">
      <c r="A85">
        <v>71</v>
      </c>
      <c r="B85" t="s">
        <v>120</v>
      </c>
      <c r="C85">
        <v>14527.3</v>
      </c>
      <c r="D85">
        <v>14535.85</v>
      </c>
      <c r="E85">
        <v>14521.4</v>
      </c>
      <c r="F85">
        <v>14531.15</v>
      </c>
      <c r="G85" s="1">
        <f t="shared" si="16"/>
        <v>14.349999999998545</v>
      </c>
      <c r="H85" s="1">
        <f t="shared" si="12"/>
        <v>10.986687499134936</v>
      </c>
      <c r="I85" s="1">
        <f>IF(A85&lt;=$C$3,"",MAX(INDEX($D$15:$D$713,A85-$C$3):D84))</f>
        <v>14534.8</v>
      </c>
      <c r="J85" s="1">
        <f>IF(A85&lt;=$C$4,"",MIN(INDEX($E$15:$E$713,A85-$C$4):E84))</f>
        <v>14519.95</v>
      </c>
      <c r="K85" t="str">
        <f t="shared" si="5"/>
        <v>buy</v>
      </c>
      <c r="L85" s="1">
        <f t="shared" si="17"/>
        <v>14534.8</v>
      </c>
      <c r="M85" s="1">
        <f t="shared" si="6"/>
        <v>14523.813312500864</v>
      </c>
      <c r="N85" s="1">
        <f t="shared" si="7"/>
        <v>14556.773374998269</v>
      </c>
      <c r="O85" t="str">
        <f t="shared" si="18"/>
        <v>buy</v>
      </c>
      <c r="P85" s="1">
        <f t="shared" si="8"/>
        <v>14534.8</v>
      </c>
      <c r="Q85" s="1">
        <f t="shared" si="9"/>
        <v>10.986687499134936</v>
      </c>
      <c r="R85" t="str">
        <f t="shared" si="13"/>
        <v/>
      </c>
      <c r="S85" t="str">
        <f t="shared" si="11"/>
        <v>buy</v>
      </c>
      <c r="AA85">
        <f t="shared" si="15"/>
        <v>1</v>
      </c>
      <c r="AB85">
        <f t="shared" si="14"/>
        <v>1</v>
      </c>
    </row>
    <row r="86" spans="1:28" x14ac:dyDescent="0.3">
      <c r="A86">
        <v>72</v>
      </c>
      <c r="B86" t="s">
        <v>121</v>
      </c>
      <c r="C86">
        <v>14530.85</v>
      </c>
      <c r="D86">
        <v>14537.95</v>
      </c>
      <c r="E86">
        <v>14521.55</v>
      </c>
      <c r="F86">
        <v>14531.35</v>
      </c>
      <c r="G86" s="1">
        <f t="shared" si="16"/>
        <v>14.450000000000728</v>
      </c>
      <c r="H86" s="1">
        <f t="shared" si="12"/>
        <v>11.159853124178225</v>
      </c>
      <c r="I86" s="1">
        <f>IF(A86&lt;=$C$3,"",MAX(INDEX($D$15:$D$713,A86-$C$3):D85))</f>
        <v>14535.85</v>
      </c>
      <c r="J86" s="1">
        <f>IF(A86&lt;=$C$4,"",MIN(INDEX($E$15:$E$713,A86-$C$4):E85))</f>
        <v>14519.95</v>
      </c>
      <c r="K86" t="str">
        <f t="shared" si="5"/>
        <v>buy</v>
      </c>
      <c r="L86" s="1">
        <f t="shared" si="17"/>
        <v>14535.85</v>
      </c>
      <c r="M86" s="1" t="str">
        <f t="shared" si="6"/>
        <v/>
      </c>
      <c r="N86" s="1" t="str">
        <f t="shared" si="7"/>
        <v/>
      </c>
      <c r="O86" t="str">
        <f t="shared" si="18"/>
        <v>SL</v>
      </c>
      <c r="P86" s="1" t="str">
        <f t="shared" si="8"/>
        <v/>
      </c>
      <c r="Q86" s="1" t="str">
        <f t="shared" si="9"/>
        <v/>
      </c>
      <c r="R86">
        <f t="shared" si="13"/>
        <v>-10.98668749913486</v>
      </c>
      <c r="S86" t="str">
        <f t="shared" si="11"/>
        <v/>
      </c>
      <c r="AA86">
        <f t="shared" si="15"/>
        <v>1</v>
      </c>
      <c r="AB86" t="str">
        <f t="shared" si="14"/>
        <v/>
      </c>
    </row>
    <row r="87" spans="1:28" x14ac:dyDescent="0.3">
      <c r="A87">
        <v>73</v>
      </c>
      <c r="B87" t="s">
        <v>122</v>
      </c>
      <c r="C87">
        <v>14530.6</v>
      </c>
      <c r="D87">
        <v>14533.5</v>
      </c>
      <c r="E87">
        <v>14527.05</v>
      </c>
      <c r="F87">
        <v>14530.55</v>
      </c>
      <c r="G87" s="1">
        <f t="shared" si="16"/>
        <v>16.400000000001455</v>
      </c>
      <c r="H87" s="1">
        <f t="shared" si="12"/>
        <v>11.421860467969386</v>
      </c>
      <c r="I87" s="1">
        <f>IF(A87&lt;=$C$3,"",MAX(INDEX($D$15:$D$713,A87-$C$3):D86))</f>
        <v>14537.95</v>
      </c>
      <c r="J87" s="1">
        <f>IF(A87&lt;=$C$4,"",MIN(INDEX($E$15:$E$713,A87-$C$4):E86))</f>
        <v>14519.95</v>
      </c>
      <c r="K87" t="str">
        <f t="shared" si="5"/>
        <v/>
      </c>
      <c r="L87" s="1" t="str">
        <f t="shared" si="17"/>
        <v/>
      </c>
      <c r="M87" s="1" t="str">
        <f t="shared" si="6"/>
        <v/>
      </c>
      <c r="N87" s="1" t="str">
        <f t="shared" si="7"/>
        <v/>
      </c>
      <c r="O87" t="str">
        <f t="shared" si="18"/>
        <v/>
      </c>
      <c r="P87" s="1" t="str">
        <f t="shared" si="8"/>
        <v/>
      </c>
      <c r="Q87" s="1" t="str">
        <f t="shared" si="9"/>
        <v/>
      </c>
      <c r="R87" t="str">
        <f t="shared" si="13"/>
        <v/>
      </c>
      <c r="S87" t="str">
        <f t="shared" si="11"/>
        <v/>
      </c>
      <c r="AA87" t="str">
        <f t="shared" si="15"/>
        <v/>
      </c>
      <c r="AB87" t="str">
        <f t="shared" si="14"/>
        <v/>
      </c>
    </row>
    <row r="88" spans="1:28" x14ac:dyDescent="0.3">
      <c r="A88">
        <v>74</v>
      </c>
      <c r="B88" t="s">
        <v>123</v>
      </c>
      <c r="C88">
        <v>14530</v>
      </c>
      <c r="D88">
        <v>14533.55</v>
      </c>
      <c r="E88">
        <v>14528.9</v>
      </c>
      <c r="F88">
        <v>14530.95</v>
      </c>
      <c r="G88" s="1">
        <f t="shared" si="16"/>
        <v>6.4500000000007276</v>
      </c>
      <c r="H88" s="1">
        <f t="shared" si="12"/>
        <v>11.173267444570953</v>
      </c>
      <c r="I88" s="1">
        <f>IF(A88&lt;=$C$3,"",MAX(INDEX($D$15:$D$713,A88-$C$3):D87))</f>
        <v>14537.95</v>
      </c>
      <c r="J88" s="1">
        <f>IF(A88&lt;=$C$4,"",MIN(INDEX($E$15:$E$713,A88-$C$4):E87))</f>
        <v>14521.4</v>
      </c>
      <c r="K88" t="str">
        <f t="shared" si="5"/>
        <v/>
      </c>
      <c r="L88" s="1" t="str">
        <f t="shared" si="17"/>
        <v/>
      </c>
      <c r="M88" s="1" t="str">
        <f t="shared" si="6"/>
        <v/>
      </c>
      <c r="N88" s="1" t="str">
        <f t="shared" si="7"/>
        <v/>
      </c>
      <c r="O88" t="str">
        <f t="shared" si="18"/>
        <v/>
      </c>
      <c r="P88" s="1" t="str">
        <f t="shared" si="8"/>
        <v/>
      </c>
      <c r="Q88" s="1" t="str">
        <f t="shared" si="9"/>
        <v/>
      </c>
      <c r="R88" t="str">
        <f t="shared" si="13"/>
        <v/>
      </c>
      <c r="S88" t="str">
        <f t="shared" si="11"/>
        <v/>
      </c>
      <c r="AA88" t="str">
        <f t="shared" si="15"/>
        <v/>
      </c>
      <c r="AB88" t="str">
        <f t="shared" si="14"/>
        <v/>
      </c>
    </row>
    <row r="89" spans="1:28" x14ac:dyDescent="0.3">
      <c r="A89">
        <v>75</v>
      </c>
      <c r="B89" t="s">
        <v>124</v>
      </c>
      <c r="C89">
        <v>14530.55</v>
      </c>
      <c r="D89">
        <v>14533.7</v>
      </c>
      <c r="E89">
        <v>14523.85</v>
      </c>
      <c r="F89">
        <v>14528.2</v>
      </c>
      <c r="G89" s="1">
        <f t="shared" si="16"/>
        <v>4.6499999999996362</v>
      </c>
      <c r="H89" s="1">
        <f t="shared" si="12"/>
        <v>10.847104072342386</v>
      </c>
      <c r="I89" s="1">
        <f>IF(A89&lt;=$C$3,"",MAX(INDEX($D$15:$D$713,A89-$C$3):D88))</f>
        <v>14537.95</v>
      </c>
      <c r="J89" s="1">
        <f>IF(A89&lt;=$C$4,"",MIN(INDEX($E$15:$E$713,A89-$C$4):E88))</f>
        <v>14521.55</v>
      </c>
      <c r="K89" t="str">
        <f t="shared" si="5"/>
        <v/>
      </c>
      <c r="L89" s="1" t="str">
        <f t="shared" si="17"/>
        <v/>
      </c>
      <c r="M89" s="1" t="str">
        <f t="shared" si="6"/>
        <v/>
      </c>
      <c r="N89" s="1" t="str">
        <f t="shared" si="7"/>
        <v/>
      </c>
      <c r="O89" t="str">
        <f t="shared" si="18"/>
        <v/>
      </c>
      <c r="P89" s="1" t="str">
        <f t="shared" si="8"/>
        <v/>
      </c>
      <c r="Q89" s="1" t="str">
        <f t="shared" si="9"/>
        <v/>
      </c>
      <c r="R89" t="str">
        <f t="shared" si="13"/>
        <v/>
      </c>
      <c r="S89" t="str">
        <f t="shared" si="11"/>
        <v/>
      </c>
      <c r="AA89" t="str">
        <f t="shared" si="15"/>
        <v/>
      </c>
      <c r="AB89" t="str">
        <f t="shared" si="14"/>
        <v/>
      </c>
    </row>
    <row r="90" spans="1:28" x14ac:dyDescent="0.3">
      <c r="A90">
        <v>76</v>
      </c>
      <c r="B90" t="s">
        <v>125</v>
      </c>
      <c r="C90">
        <v>14528.3</v>
      </c>
      <c r="D90">
        <v>14530.85</v>
      </c>
      <c r="E90">
        <v>14520</v>
      </c>
      <c r="F90">
        <v>14529.75</v>
      </c>
      <c r="G90" s="1">
        <f t="shared" si="16"/>
        <v>9.8500000000003638</v>
      </c>
      <c r="H90" s="1">
        <f t="shared" si="12"/>
        <v>10.797248868725285</v>
      </c>
      <c r="I90" s="1">
        <f>IF(A90&lt;=$C$3,"",MAX(INDEX($D$15:$D$713,A90-$C$3):D89))</f>
        <v>14533.7</v>
      </c>
      <c r="J90" s="1">
        <f>IF(A90&lt;=$C$4,"",MIN(INDEX($E$15:$E$713,A90-$C$4):E89))</f>
        <v>14523.85</v>
      </c>
      <c r="K90" t="str">
        <f t="shared" si="5"/>
        <v>sell</v>
      </c>
      <c r="L90" s="1">
        <f t="shared" si="17"/>
        <v>14523.85</v>
      </c>
      <c r="M90" s="1">
        <f t="shared" si="6"/>
        <v>14534.647248868725</v>
      </c>
      <c r="N90" s="1">
        <f t="shared" si="7"/>
        <v>14502.255502262549</v>
      </c>
      <c r="O90" t="str">
        <f t="shared" si="18"/>
        <v>sell</v>
      </c>
      <c r="P90" s="1">
        <f t="shared" si="8"/>
        <v>14523.85</v>
      </c>
      <c r="Q90" s="1">
        <f t="shared" si="9"/>
        <v>10.797248868725285</v>
      </c>
      <c r="R90" t="str">
        <f t="shared" si="13"/>
        <v/>
      </c>
      <c r="S90" t="str">
        <f t="shared" si="11"/>
        <v>sell</v>
      </c>
      <c r="AA90" t="str">
        <f t="shared" si="15"/>
        <v/>
      </c>
      <c r="AB90" t="str">
        <f t="shared" si="14"/>
        <v/>
      </c>
    </row>
    <row r="91" spans="1:28" x14ac:dyDescent="0.3">
      <c r="A91">
        <v>77</v>
      </c>
      <c r="B91" t="s">
        <v>126</v>
      </c>
      <c r="C91">
        <v>14529.7</v>
      </c>
      <c r="D91">
        <v>14533.7</v>
      </c>
      <c r="E91">
        <v>14524.15</v>
      </c>
      <c r="F91">
        <v>14530.7</v>
      </c>
      <c r="G91" s="1">
        <f t="shared" si="16"/>
        <v>10.850000000000364</v>
      </c>
      <c r="H91" s="1">
        <f t="shared" si="12"/>
        <v>10.799886425289039</v>
      </c>
      <c r="I91" s="1">
        <f>IF(A91&lt;=$C$3,"",MAX(INDEX($D$15:$D$713,A91-$C$3):D90))</f>
        <v>14533.7</v>
      </c>
      <c r="J91" s="1">
        <f>IF(A91&lt;=$C$4,"",MIN(INDEX($E$15:$E$713,A91-$C$4):E90))</f>
        <v>14520</v>
      </c>
      <c r="K91" t="str">
        <f t="shared" si="5"/>
        <v>buy</v>
      </c>
      <c r="L91" s="1">
        <f t="shared" si="17"/>
        <v>14533.7</v>
      </c>
      <c r="M91" s="1">
        <f t="shared" si="6"/>
        <v>14534.647248868725</v>
      </c>
      <c r="N91" s="1">
        <f t="shared" si="7"/>
        <v>14502.255502262549</v>
      </c>
      <c r="O91" t="str">
        <f t="shared" si="18"/>
        <v>sell</v>
      </c>
      <c r="P91" s="1">
        <f t="shared" si="8"/>
        <v>14523.85</v>
      </c>
      <c r="Q91" s="1">
        <f t="shared" si="9"/>
        <v>10.797248868725285</v>
      </c>
      <c r="R91" t="str">
        <f t="shared" si="13"/>
        <v/>
      </c>
      <c r="S91" t="str">
        <f t="shared" si="11"/>
        <v/>
      </c>
      <c r="AA91">
        <f t="shared" si="15"/>
        <v>1</v>
      </c>
      <c r="AB91" t="str">
        <f t="shared" si="14"/>
        <v/>
      </c>
    </row>
    <row r="92" spans="1:28" x14ac:dyDescent="0.3">
      <c r="A92">
        <v>78</v>
      </c>
      <c r="B92" t="s">
        <v>127</v>
      </c>
      <c r="C92">
        <v>14531.4</v>
      </c>
      <c r="D92">
        <v>14539.35</v>
      </c>
      <c r="E92">
        <v>14524.3</v>
      </c>
      <c r="F92">
        <v>14533.85</v>
      </c>
      <c r="G92" s="1">
        <f t="shared" si="16"/>
        <v>9.5500000000010914</v>
      </c>
      <c r="H92" s="1">
        <f t="shared" si="12"/>
        <v>10.737392104024641</v>
      </c>
      <c r="I92" s="1">
        <f>IF(A92&lt;=$C$3,"",MAX(INDEX($D$15:$D$713,A92-$C$3):D91))</f>
        <v>14533.7</v>
      </c>
      <c r="J92" s="1">
        <f>IF(A92&lt;=$C$4,"",MIN(INDEX($E$15:$E$713,A92-$C$4):E91))</f>
        <v>14520</v>
      </c>
      <c r="K92" t="str">
        <f t="shared" si="5"/>
        <v>buy</v>
      </c>
      <c r="L92" s="1">
        <f t="shared" si="17"/>
        <v>14533.7</v>
      </c>
      <c r="M92" s="1" t="str">
        <f t="shared" si="6"/>
        <v/>
      </c>
      <c r="N92" s="1" t="str">
        <f t="shared" si="7"/>
        <v/>
      </c>
      <c r="O92" t="str">
        <f t="shared" si="18"/>
        <v>SL</v>
      </c>
      <c r="P92" s="1" t="str">
        <f t="shared" si="8"/>
        <v/>
      </c>
      <c r="Q92" s="1" t="str">
        <f t="shared" si="9"/>
        <v/>
      </c>
      <c r="R92">
        <f t="shared" si="13"/>
        <v>-10.797248868724637</v>
      </c>
      <c r="S92" t="str">
        <f t="shared" si="11"/>
        <v/>
      </c>
      <c r="AA92">
        <f t="shared" si="15"/>
        <v>1</v>
      </c>
      <c r="AB92" t="str">
        <f t="shared" si="14"/>
        <v/>
      </c>
    </row>
    <row r="93" spans="1:28" x14ac:dyDescent="0.3">
      <c r="A93">
        <v>79</v>
      </c>
      <c r="B93" t="s">
        <v>128</v>
      </c>
      <c r="C93">
        <v>14533.85</v>
      </c>
      <c r="D93">
        <v>14541.5</v>
      </c>
      <c r="E93">
        <v>14532.25</v>
      </c>
      <c r="F93">
        <v>14536.8</v>
      </c>
      <c r="G93" s="1">
        <f t="shared" si="16"/>
        <v>15.050000000001091</v>
      </c>
      <c r="H93" s="1">
        <f t="shared" si="12"/>
        <v>10.953022498823463</v>
      </c>
      <c r="I93" s="1">
        <f>IF(A93&lt;=$C$3,"",MAX(INDEX($D$15:$D$713,A93-$C$3):D92))</f>
        <v>14539.35</v>
      </c>
      <c r="J93" s="1">
        <f>IF(A93&lt;=$C$4,"",MIN(INDEX($E$15:$E$713,A93-$C$4):E92))</f>
        <v>14520</v>
      </c>
      <c r="K93" t="str">
        <f t="shared" si="5"/>
        <v>buy</v>
      </c>
      <c r="L93" s="1">
        <f t="shared" si="17"/>
        <v>14539.35</v>
      </c>
      <c r="M93" s="1">
        <f t="shared" si="6"/>
        <v>14528.396977501177</v>
      </c>
      <c r="N93" s="1">
        <f t="shared" si="7"/>
        <v>14561.256044997648</v>
      </c>
      <c r="O93" t="str">
        <f t="shared" si="18"/>
        <v>buy</v>
      </c>
      <c r="P93" s="1">
        <f t="shared" si="8"/>
        <v>14539.35</v>
      </c>
      <c r="Q93" s="1">
        <f t="shared" si="9"/>
        <v>10.953022498823463</v>
      </c>
      <c r="R93" t="str">
        <f t="shared" si="13"/>
        <v/>
      </c>
      <c r="S93" t="str">
        <f t="shared" si="11"/>
        <v>buy</v>
      </c>
      <c r="AA93">
        <f t="shared" si="15"/>
        <v>1</v>
      </c>
      <c r="AB93">
        <f t="shared" si="14"/>
        <v>1</v>
      </c>
    </row>
    <row r="94" spans="1:28" x14ac:dyDescent="0.3">
      <c r="A94">
        <v>80</v>
      </c>
      <c r="B94" t="s">
        <v>129</v>
      </c>
      <c r="C94">
        <v>14536.75</v>
      </c>
      <c r="D94">
        <v>14543.15</v>
      </c>
      <c r="E94">
        <v>14527.35</v>
      </c>
      <c r="F94">
        <v>14534.1</v>
      </c>
      <c r="G94" s="1">
        <f t="shared" si="16"/>
        <v>9.25</v>
      </c>
      <c r="H94" s="1">
        <f t="shared" si="12"/>
        <v>10.867871373882291</v>
      </c>
      <c r="I94" s="1">
        <f>IF(A94&lt;=$C$3,"",MAX(INDEX($D$15:$D$713,A94-$C$3):D93))</f>
        <v>14541.5</v>
      </c>
      <c r="J94" s="1">
        <f>IF(A94&lt;=$C$4,"",MIN(INDEX($E$15:$E$713,A94-$C$4):E93))</f>
        <v>14524.15</v>
      </c>
      <c r="K94" t="str">
        <f t="shared" si="5"/>
        <v>buy</v>
      </c>
      <c r="L94" s="1">
        <f t="shared" si="17"/>
        <v>14541.5</v>
      </c>
      <c r="M94" s="1" t="str">
        <f t="shared" si="6"/>
        <v/>
      </c>
      <c r="N94" s="1" t="str">
        <f t="shared" si="7"/>
        <v/>
      </c>
      <c r="O94" t="str">
        <f t="shared" si="18"/>
        <v>SL</v>
      </c>
      <c r="P94" s="1" t="str">
        <f t="shared" si="8"/>
        <v/>
      </c>
      <c r="Q94" s="1" t="str">
        <f t="shared" si="9"/>
        <v/>
      </c>
      <c r="R94">
        <f t="shared" si="13"/>
        <v>-10.953022498822975</v>
      </c>
      <c r="S94" t="str">
        <f t="shared" si="11"/>
        <v/>
      </c>
      <c r="AA94">
        <f t="shared" si="15"/>
        <v>1</v>
      </c>
      <c r="AB94" t="str">
        <f t="shared" si="14"/>
        <v/>
      </c>
    </row>
    <row r="95" spans="1:28" x14ac:dyDescent="0.3">
      <c r="A95">
        <v>81</v>
      </c>
      <c r="B95" t="s">
        <v>130</v>
      </c>
      <c r="C95">
        <v>14533.65</v>
      </c>
      <c r="D95">
        <v>14536</v>
      </c>
      <c r="E95">
        <v>14526.15</v>
      </c>
      <c r="F95">
        <v>14529.55</v>
      </c>
      <c r="G95" s="1">
        <f t="shared" si="16"/>
        <v>15.799999999999272</v>
      </c>
      <c r="H95" s="1">
        <f t="shared" si="12"/>
        <v>11.114477805188141</v>
      </c>
      <c r="I95" s="1">
        <f>IF(A95&lt;=$C$3,"",MAX(INDEX($D$15:$D$713,A95-$C$3):D94))</f>
        <v>14543.15</v>
      </c>
      <c r="J95" s="1">
        <f>IF(A95&lt;=$C$4,"",MIN(INDEX($E$15:$E$713,A95-$C$4):E94))</f>
        <v>14524.3</v>
      </c>
      <c r="K95" t="str">
        <f t="shared" si="5"/>
        <v/>
      </c>
      <c r="L95" s="1" t="str">
        <f t="shared" si="17"/>
        <v/>
      </c>
      <c r="M95" s="1" t="str">
        <f t="shared" si="6"/>
        <v/>
      </c>
      <c r="N95" s="1" t="str">
        <f t="shared" si="7"/>
        <v/>
      </c>
      <c r="O95" t="str">
        <f t="shared" si="18"/>
        <v/>
      </c>
      <c r="P95" s="1" t="str">
        <f t="shared" si="8"/>
        <v/>
      </c>
      <c r="Q95" s="1" t="str">
        <f t="shared" si="9"/>
        <v/>
      </c>
      <c r="R95" t="str">
        <f t="shared" si="13"/>
        <v/>
      </c>
      <c r="S95" t="str">
        <f t="shared" si="11"/>
        <v/>
      </c>
      <c r="AA95" t="str">
        <f t="shared" si="15"/>
        <v/>
      </c>
      <c r="AB95" t="str">
        <f t="shared" si="14"/>
        <v/>
      </c>
    </row>
    <row r="96" spans="1:28" x14ac:dyDescent="0.3">
      <c r="A96">
        <v>82</v>
      </c>
      <c r="B96" t="s">
        <v>131</v>
      </c>
      <c r="C96">
        <v>14529.8</v>
      </c>
      <c r="D96">
        <v>14536.7</v>
      </c>
      <c r="E96">
        <v>14520.2</v>
      </c>
      <c r="F96">
        <v>14528.75</v>
      </c>
      <c r="G96" s="1">
        <f t="shared" si="16"/>
        <v>9.8500000000003638</v>
      </c>
      <c r="H96" s="1">
        <f t="shared" si="12"/>
        <v>11.051253914928752</v>
      </c>
      <c r="I96" s="1">
        <f>IF(A96&lt;=$C$3,"",MAX(INDEX($D$15:$D$713,A96-$C$3):D95))</f>
        <v>14543.15</v>
      </c>
      <c r="J96" s="1">
        <f>IF(A96&lt;=$C$4,"",MIN(INDEX($E$15:$E$713,A96-$C$4):E95))</f>
        <v>14526.15</v>
      </c>
      <c r="K96" t="str">
        <f t="shared" si="5"/>
        <v>sell</v>
      </c>
      <c r="L96" s="1">
        <f t="shared" si="17"/>
        <v>14526.15</v>
      </c>
      <c r="M96" s="1">
        <f t="shared" si="6"/>
        <v>14537.201253914929</v>
      </c>
      <c r="N96" s="1">
        <f t="shared" si="7"/>
        <v>14504.047492170143</v>
      </c>
      <c r="O96" t="str">
        <f t="shared" si="18"/>
        <v>sell</v>
      </c>
      <c r="P96" s="1">
        <f t="shared" si="8"/>
        <v>14526.15</v>
      </c>
      <c r="Q96" s="1">
        <f t="shared" si="9"/>
        <v>11.051253914928752</v>
      </c>
      <c r="R96" t="str">
        <f t="shared" si="13"/>
        <v/>
      </c>
      <c r="S96" t="str">
        <f t="shared" si="11"/>
        <v>sell</v>
      </c>
      <c r="AA96" t="str">
        <f t="shared" si="15"/>
        <v/>
      </c>
      <c r="AB96" t="str">
        <f t="shared" si="14"/>
        <v/>
      </c>
    </row>
    <row r="97" spans="1:28" x14ac:dyDescent="0.3">
      <c r="A97">
        <v>83</v>
      </c>
      <c r="B97" t="s">
        <v>132</v>
      </c>
      <c r="C97">
        <v>14528.35</v>
      </c>
      <c r="D97">
        <v>14529.75</v>
      </c>
      <c r="E97">
        <v>14526.35</v>
      </c>
      <c r="F97">
        <v>14528.55</v>
      </c>
      <c r="G97" s="1">
        <f t="shared" si="16"/>
        <v>16.5</v>
      </c>
      <c r="H97" s="1">
        <f t="shared" si="12"/>
        <v>11.323691219182315</v>
      </c>
      <c r="I97" s="1">
        <f>IF(A97&lt;=$C$3,"",MAX(INDEX($D$15:$D$713,A97-$C$3):D96))</f>
        <v>14543.15</v>
      </c>
      <c r="J97" s="1">
        <f>IF(A97&lt;=$C$4,"",MIN(INDEX($E$15:$E$713,A97-$C$4):E96))</f>
        <v>14520.2</v>
      </c>
      <c r="K97" t="str">
        <f t="shared" si="5"/>
        <v/>
      </c>
      <c r="L97" s="1" t="str">
        <f t="shared" si="17"/>
        <v/>
      </c>
      <c r="M97" s="1">
        <f t="shared" si="6"/>
        <v>14537.201253914929</v>
      </c>
      <c r="N97" s="1">
        <f t="shared" si="7"/>
        <v>14504.047492170143</v>
      </c>
      <c r="O97" t="str">
        <f t="shared" si="18"/>
        <v>sell</v>
      </c>
      <c r="P97" s="1">
        <f t="shared" si="8"/>
        <v>14526.15</v>
      </c>
      <c r="Q97" s="1">
        <f t="shared" si="9"/>
        <v>11.051253914928752</v>
      </c>
      <c r="R97" t="str">
        <f t="shared" si="13"/>
        <v/>
      </c>
      <c r="S97" t="str">
        <f t="shared" si="11"/>
        <v/>
      </c>
      <c r="AA97" t="str">
        <f t="shared" si="15"/>
        <v/>
      </c>
      <c r="AB97" t="str">
        <f t="shared" si="14"/>
        <v/>
      </c>
    </row>
    <row r="98" spans="1:28" x14ac:dyDescent="0.3">
      <c r="A98">
        <v>84</v>
      </c>
      <c r="B98" t="s">
        <v>133</v>
      </c>
      <c r="C98">
        <v>14528.55</v>
      </c>
      <c r="D98">
        <v>14537.65</v>
      </c>
      <c r="E98">
        <v>14521.1</v>
      </c>
      <c r="F98">
        <v>14526.5</v>
      </c>
      <c r="G98" s="1">
        <f t="shared" si="16"/>
        <v>3.3999999999996362</v>
      </c>
      <c r="H98" s="1">
        <f t="shared" si="12"/>
        <v>10.927506658223182</v>
      </c>
      <c r="I98" s="1">
        <f>IF(A98&lt;=$C$3,"",MAX(INDEX($D$15:$D$713,A98-$C$3):D97))</f>
        <v>14536.7</v>
      </c>
      <c r="J98" s="1">
        <f>IF(A98&lt;=$C$4,"",MIN(INDEX($E$15:$E$713,A98-$C$4):E97))</f>
        <v>14520.2</v>
      </c>
      <c r="K98" t="str">
        <f t="shared" si="5"/>
        <v>buy</v>
      </c>
      <c r="L98" s="1">
        <f t="shared" si="17"/>
        <v>14536.7</v>
      </c>
      <c r="M98" s="1" t="str">
        <f t="shared" si="6"/>
        <v/>
      </c>
      <c r="N98" s="1" t="str">
        <f t="shared" si="7"/>
        <v/>
      </c>
      <c r="O98" t="str">
        <f t="shared" si="18"/>
        <v>SL</v>
      </c>
      <c r="P98" s="1" t="str">
        <f t="shared" si="8"/>
        <v/>
      </c>
      <c r="Q98" s="1" t="str">
        <f t="shared" si="9"/>
        <v/>
      </c>
      <c r="R98">
        <f t="shared" si="13"/>
        <v>-11.051253914929475</v>
      </c>
      <c r="S98" t="str">
        <f t="shared" si="11"/>
        <v/>
      </c>
      <c r="AA98">
        <f t="shared" si="15"/>
        <v>1</v>
      </c>
      <c r="AB98" t="str">
        <f t="shared" si="14"/>
        <v/>
      </c>
    </row>
    <row r="99" spans="1:28" x14ac:dyDescent="0.3">
      <c r="A99">
        <v>85</v>
      </c>
      <c r="B99" t="s">
        <v>134</v>
      </c>
      <c r="C99">
        <v>14526.1</v>
      </c>
      <c r="D99">
        <v>14529.1</v>
      </c>
      <c r="E99">
        <v>14519.6</v>
      </c>
      <c r="F99">
        <v>14525.5</v>
      </c>
      <c r="G99" s="1">
        <f t="shared" si="16"/>
        <v>16.549999999999272</v>
      </c>
      <c r="H99" s="1">
        <f t="shared" si="12"/>
        <v>11.208631325311988</v>
      </c>
      <c r="I99" s="1">
        <f>IF(A99&lt;=$C$3,"",MAX(INDEX($D$15:$D$713,A99-$C$3):D98))</f>
        <v>14537.65</v>
      </c>
      <c r="J99" s="1">
        <f>IF(A99&lt;=$C$4,"",MIN(INDEX($E$15:$E$713,A99-$C$4):E98))</f>
        <v>14520.2</v>
      </c>
      <c r="K99" t="str">
        <f t="shared" si="5"/>
        <v>sell</v>
      </c>
      <c r="L99" s="1">
        <f t="shared" si="17"/>
        <v>14520.2</v>
      </c>
      <c r="M99" s="1">
        <f t="shared" si="6"/>
        <v>14531.408631325312</v>
      </c>
      <c r="N99" s="1">
        <f t="shared" si="7"/>
        <v>14497.782737349376</v>
      </c>
      <c r="O99" t="str">
        <f t="shared" si="18"/>
        <v>sell</v>
      </c>
      <c r="P99" s="1">
        <f t="shared" si="8"/>
        <v>14520.2</v>
      </c>
      <c r="Q99" s="1">
        <f t="shared" si="9"/>
        <v>11.208631325311988</v>
      </c>
      <c r="R99" t="str">
        <f t="shared" si="13"/>
        <v/>
      </c>
      <c r="S99" t="str">
        <f t="shared" si="11"/>
        <v>sell</v>
      </c>
      <c r="AA99" t="str">
        <f t="shared" si="15"/>
        <v/>
      </c>
      <c r="AB99" t="str">
        <f t="shared" si="14"/>
        <v/>
      </c>
    </row>
    <row r="100" spans="1:28" x14ac:dyDescent="0.3">
      <c r="A100">
        <v>86</v>
      </c>
      <c r="B100" t="s">
        <v>135</v>
      </c>
      <c r="C100">
        <v>14525.35</v>
      </c>
      <c r="D100">
        <v>14532.1</v>
      </c>
      <c r="E100">
        <v>14518.55</v>
      </c>
      <c r="F100">
        <v>14530.45</v>
      </c>
      <c r="G100" s="1">
        <f t="shared" si="16"/>
        <v>9.5</v>
      </c>
      <c r="H100" s="1">
        <f t="shared" si="12"/>
        <v>11.123199759046388</v>
      </c>
      <c r="I100" s="1">
        <f>IF(A100&lt;=$C$3,"",MAX(INDEX($D$15:$D$713,A100-$C$3):D99))</f>
        <v>14537.65</v>
      </c>
      <c r="J100" s="1">
        <f>IF(A100&lt;=$C$4,"",MIN(INDEX($E$15:$E$713,A100-$C$4):E99))</f>
        <v>14519.6</v>
      </c>
      <c r="K100" t="str">
        <f t="shared" si="5"/>
        <v>sell</v>
      </c>
      <c r="L100" s="1">
        <f t="shared" si="17"/>
        <v>14519.6</v>
      </c>
      <c r="M100" s="1" t="str">
        <f t="shared" si="6"/>
        <v/>
      </c>
      <c r="N100" s="1" t="str">
        <f t="shared" si="7"/>
        <v/>
      </c>
      <c r="O100" t="str">
        <f t="shared" si="18"/>
        <v>SL</v>
      </c>
      <c r="P100" s="1" t="str">
        <f t="shared" si="8"/>
        <v/>
      </c>
      <c r="Q100" s="1" t="str">
        <f t="shared" si="9"/>
        <v/>
      </c>
      <c r="R100">
        <f t="shared" si="13"/>
        <v>-11.208631325311217</v>
      </c>
      <c r="S100" t="str">
        <f t="shared" si="11"/>
        <v/>
      </c>
      <c r="AA100" t="str">
        <f t="shared" si="15"/>
        <v/>
      </c>
      <c r="AB100" t="str">
        <f t="shared" si="14"/>
        <v/>
      </c>
    </row>
    <row r="101" spans="1:28" x14ac:dyDescent="0.3">
      <c r="A101">
        <v>87</v>
      </c>
      <c r="B101" t="s">
        <v>136</v>
      </c>
      <c r="C101">
        <v>14530.45</v>
      </c>
      <c r="D101">
        <v>14533.1</v>
      </c>
      <c r="E101">
        <v>14529</v>
      </c>
      <c r="F101">
        <v>14530.75</v>
      </c>
      <c r="G101" s="1">
        <f t="shared" si="16"/>
        <v>13.550000000001091</v>
      </c>
      <c r="H101" s="1">
        <f t="shared" si="12"/>
        <v>11.244539771094123</v>
      </c>
      <c r="I101" s="1">
        <f>IF(A101&lt;=$C$3,"",MAX(INDEX($D$15:$D$713,A101-$C$3):D100))</f>
        <v>14537.65</v>
      </c>
      <c r="J101" s="1">
        <f>IF(A101&lt;=$C$4,"",MIN(INDEX($E$15:$E$713,A101-$C$4):E100))</f>
        <v>14518.55</v>
      </c>
      <c r="K101" t="str">
        <f t="shared" ref="K101:K164" si="19">IF(D101&gt;=I101,"buy",IF(E101&lt;=J101,"sell",""))</f>
        <v/>
      </c>
      <c r="L101" s="1" t="str">
        <f t="shared" si="17"/>
        <v/>
      </c>
      <c r="M101" s="1" t="str">
        <f t="shared" ref="M101:M164" si="20">IF(O101="buy",P101-$C$6*Q101,IF(O101="sell",P101+$C$6*Q101,""))</f>
        <v/>
      </c>
      <c r="N101" s="1" t="str">
        <f t="shared" ref="N101:N164" si="21">IF(O101="buy",P101+$C$7*Q101,IF(O101="sell",P101-$C$7*Q101,""))</f>
        <v/>
      </c>
      <c r="O101" t="str">
        <f t="shared" si="18"/>
        <v/>
      </c>
      <c r="P101" s="1" t="str">
        <f t="shared" ref="P101:P164" si="22">IF(O100=O101,P100,IF(OR(O101="buy",O101="sell"),L101,""))</f>
        <v/>
      </c>
      <c r="Q101" s="1" t="str">
        <f t="shared" ref="Q101:Q164" si="23">IF(O100=O101,Q100,IF(OR(O101="buy",O101="sell"),H101,""))</f>
        <v/>
      </c>
      <c r="R101" t="str">
        <f t="shared" si="13"/>
        <v/>
      </c>
      <c r="S101" t="str">
        <f t="shared" ref="S101:S164" si="24">IF(OR(O100="",O100="SL",O100="TP"),K101,"")</f>
        <v/>
      </c>
      <c r="AA101" t="str">
        <f t="shared" si="15"/>
        <v/>
      </c>
      <c r="AB101" t="str">
        <f t="shared" si="14"/>
        <v/>
      </c>
    </row>
    <row r="102" spans="1:28" x14ac:dyDescent="0.3">
      <c r="A102">
        <v>88</v>
      </c>
      <c r="B102" t="s">
        <v>137</v>
      </c>
      <c r="C102">
        <v>14530.25</v>
      </c>
      <c r="D102">
        <v>14534.1</v>
      </c>
      <c r="E102">
        <v>14523.9</v>
      </c>
      <c r="F102">
        <v>14528.5</v>
      </c>
      <c r="G102" s="1">
        <f t="shared" si="16"/>
        <v>4.1000000000003638</v>
      </c>
      <c r="H102" s="1">
        <f t="shared" ref="H102:H165" si="25">(H101*(C$5-1)+G102)/C$5</f>
        <v>10.887312782539436</v>
      </c>
      <c r="I102" s="1">
        <f>IF(A102&lt;=$C$3,"",MAX(INDEX($D$15:$D$713,A102-$C$3):D101))</f>
        <v>14533.1</v>
      </c>
      <c r="J102" s="1">
        <f>IF(A102&lt;=$C$4,"",MIN(INDEX($E$15:$E$713,A102-$C$4):E101))</f>
        <v>14518.55</v>
      </c>
      <c r="K102" t="str">
        <f t="shared" si="19"/>
        <v>buy</v>
      </c>
      <c r="L102" s="1">
        <f t="shared" si="17"/>
        <v>14533.1</v>
      </c>
      <c r="M102" s="1">
        <f t="shared" si="20"/>
        <v>14522.212687217461</v>
      </c>
      <c r="N102" s="1">
        <f t="shared" si="21"/>
        <v>14554.874625565079</v>
      </c>
      <c r="O102" t="str">
        <f t="shared" si="18"/>
        <v>buy</v>
      </c>
      <c r="P102" s="1">
        <f t="shared" si="22"/>
        <v>14533.1</v>
      </c>
      <c r="Q102" s="1">
        <f t="shared" si="23"/>
        <v>10.887312782539436</v>
      </c>
      <c r="R102" t="str">
        <f t="shared" si="13"/>
        <v/>
      </c>
      <c r="S102" t="str">
        <f t="shared" si="24"/>
        <v>buy</v>
      </c>
      <c r="AA102">
        <f t="shared" si="15"/>
        <v>1</v>
      </c>
      <c r="AB102">
        <f t="shared" si="14"/>
        <v>1</v>
      </c>
    </row>
    <row r="103" spans="1:28" x14ac:dyDescent="0.3">
      <c r="A103">
        <v>89</v>
      </c>
      <c r="B103" t="s">
        <v>138</v>
      </c>
      <c r="C103">
        <v>14528.45</v>
      </c>
      <c r="D103">
        <v>14535.85</v>
      </c>
      <c r="E103">
        <v>14523.65</v>
      </c>
      <c r="F103">
        <v>14535</v>
      </c>
      <c r="G103" s="1">
        <f t="shared" si="16"/>
        <v>10.200000000000728</v>
      </c>
      <c r="H103" s="1">
        <f t="shared" si="25"/>
        <v>10.8529471434125</v>
      </c>
      <c r="I103" s="1">
        <f>IF(A103&lt;=$C$3,"",MAX(INDEX($D$15:$D$713,A103-$C$3):D102))</f>
        <v>14534.1</v>
      </c>
      <c r="J103" s="1">
        <f>IF(A103&lt;=$C$4,"",MIN(INDEX($E$15:$E$713,A103-$C$4):E102))</f>
        <v>14518.55</v>
      </c>
      <c r="K103" t="str">
        <f t="shared" si="19"/>
        <v>buy</v>
      </c>
      <c r="L103" s="1">
        <f t="shared" si="17"/>
        <v>14534.1</v>
      </c>
      <c r="M103" s="1">
        <f t="shared" si="20"/>
        <v>14522.212687217461</v>
      </c>
      <c r="N103" s="1">
        <f t="shared" si="21"/>
        <v>14554.874625565079</v>
      </c>
      <c r="O103" t="str">
        <f t="shared" si="18"/>
        <v>buy</v>
      </c>
      <c r="P103" s="1">
        <f t="shared" si="22"/>
        <v>14533.1</v>
      </c>
      <c r="Q103" s="1">
        <f t="shared" si="23"/>
        <v>10.887312782539436</v>
      </c>
      <c r="R103" t="str">
        <f t="shared" si="13"/>
        <v/>
      </c>
      <c r="S103" t="str">
        <f t="shared" si="24"/>
        <v/>
      </c>
      <c r="AA103">
        <f t="shared" si="15"/>
        <v>1</v>
      </c>
      <c r="AB103">
        <f t="shared" si="14"/>
        <v>1</v>
      </c>
    </row>
    <row r="104" spans="1:28" x14ac:dyDescent="0.3">
      <c r="A104">
        <v>90</v>
      </c>
      <c r="B104" t="s">
        <v>139</v>
      </c>
      <c r="C104">
        <v>14534.2</v>
      </c>
      <c r="D104">
        <v>14535.3</v>
      </c>
      <c r="E104">
        <v>14531.1</v>
      </c>
      <c r="F104">
        <v>14533</v>
      </c>
      <c r="G104" s="1">
        <f t="shared" si="16"/>
        <v>12.200000000000728</v>
      </c>
      <c r="H104" s="1">
        <f t="shared" si="25"/>
        <v>10.920299786241911</v>
      </c>
      <c r="I104" s="1">
        <f>IF(A104&lt;=$C$3,"",MAX(INDEX($D$15:$D$713,A104-$C$3):D103))</f>
        <v>14535.85</v>
      </c>
      <c r="J104" s="1">
        <f>IF(A104&lt;=$C$4,"",MIN(INDEX($E$15:$E$713,A104-$C$4):E103))</f>
        <v>14523.65</v>
      </c>
      <c r="K104" t="str">
        <f t="shared" si="19"/>
        <v/>
      </c>
      <c r="L104" s="1" t="str">
        <f t="shared" si="17"/>
        <v/>
      </c>
      <c r="M104" s="1">
        <f t="shared" si="20"/>
        <v>14522.212687217461</v>
      </c>
      <c r="N104" s="1">
        <f t="shared" si="21"/>
        <v>14554.874625565079</v>
      </c>
      <c r="O104" t="str">
        <f t="shared" si="18"/>
        <v>buy</v>
      </c>
      <c r="P104" s="1">
        <f t="shared" si="22"/>
        <v>14533.1</v>
      </c>
      <c r="Q104" s="1">
        <f t="shared" si="23"/>
        <v>10.887312782539436</v>
      </c>
      <c r="R104" t="str">
        <f t="shared" si="13"/>
        <v/>
      </c>
      <c r="S104" t="str">
        <f t="shared" si="24"/>
        <v/>
      </c>
      <c r="AA104" t="str">
        <f t="shared" si="15"/>
        <v/>
      </c>
      <c r="AB104" t="str">
        <f t="shared" si="14"/>
        <v/>
      </c>
    </row>
    <row r="105" spans="1:28" x14ac:dyDescent="0.3">
      <c r="A105">
        <v>91</v>
      </c>
      <c r="B105" t="s">
        <v>140</v>
      </c>
      <c r="C105">
        <v>14532.9</v>
      </c>
      <c r="D105">
        <v>14533.35</v>
      </c>
      <c r="E105">
        <v>14525.1</v>
      </c>
      <c r="F105">
        <v>14531.85</v>
      </c>
      <c r="G105" s="1">
        <f t="shared" si="16"/>
        <v>4.1999999999989086</v>
      </c>
      <c r="H105" s="1">
        <f t="shared" si="25"/>
        <v>10.584284796929762</v>
      </c>
      <c r="I105" s="1">
        <f>IF(A105&lt;=$C$3,"",MAX(INDEX($D$15:$D$713,A105-$C$3):D104))</f>
        <v>14535.85</v>
      </c>
      <c r="J105" s="1">
        <f>IF(A105&lt;=$C$4,"",MIN(INDEX($E$15:$E$713,A105-$C$4):E104))</f>
        <v>14523.65</v>
      </c>
      <c r="K105" t="str">
        <f t="shared" si="19"/>
        <v/>
      </c>
      <c r="L105" s="1" t="str">
        <f t="shared" si="17"/>
        <v/>
      </c>
      <c r="M105" s="1">
        <f t="shared" si="20"/>
        <v>14522.212687217461</v>
      </c>
      <c r="N105" s="1">
        <f t="shared" si="21"/>
        <v>14554.874625565079</v>
      </c>
      <c r="O105" t="str">
        <f t="shared" si="18"/>
        <v>buy</v>
      </c>
      <c r="P105" s="1">
        <f t="shared" si="22"/>
        <v>14533.1</v>
      </c>
      <c r="Q105" s="1">
        <f t="shared" si="23"/>
        <v>10.887312782539436</v>
      </c>
      <c r="R105" t="str">
        <f t="shared" si="13"/>
        <v/>
      </c>
      <c r="S105" t="str">
        <f t="shared" si="24"/>
        <v/>
      </c>
      <c r="AA105" t="str">
        <f t="shared" si="15"/>
        <v/>
      </c>
      <c r="AB105" t="str">
        <f t="shared" si="14"/>
        <v/>
      </c>
    </row>
    <row r="106" spans="1:28" x14ac:dyDescent="0.3">
      <c r="A106">
        <v>92</v>
      </c>
      <c r="B106" t="s">
        <v>141</v>
      </c>
      <c r="C106">
        <v>14531.7</v>
      </c>
      <c r="D106">
        <v>14535</v>
      </c>
      <c r="E106">
        <v>14527.95</v>
      </c>
      <c r="F106">
        <v>14531.9</v>
      </c>
      <c r="G106" s="1">
        <f t="shared" si="16"/>
        <v>8.25</v>
      </c>
      <c r="H106" s="1">
        <f t="shared" si="25"/>
        <v>10.467570557083274</v>
      </c>
      <c r="I106" s="1">
        <f>IF(A106&lt;=$C$3,"",MAX(INDEX($D$15:$D$713,A106-$C$3):D105))</f>
        <v>14535.85</v>
      </c>
      <c r="J106" s="1">
        <f>IF(A106&lt;=$C$4,"",MIN(INDEX($E$15:$E$713,A106-$C$4):E105))</f>
        <v>14523.65</v>
      </c>
      <c r="K106" t="str">
        <f t="shared" si="19"/>
        <v/>
      </c>
      <c r="L106" s="1" t="str">
        <f t="shared" si="17"/>
        <v/>
      </c>
      <c r="M106" s="1">
        <f t="shared" si="20"/>
        <v>14522.212687217461</v>
      </c>
      <c r="N106" s="1">
        <f t="shared" si="21"/>
        <v>14554.874625565079</v>
      </c>
      <c r="O106" t="str">
        <f t="shared" si="18"/>
        <v>buy</v>
      </c>
      <c r="P106" s="1">
        <f t="shared" si="22"/>
        <v>14533.1</v>
      </c>
      <c r="Q106" s="1">
        <f t="shared" si="23"/>
        <v>10.887312782539436</v>
      </c>
      <c r="R106" t="str">
        <f t="shared" si="13"/>
        <v/>
      </c>
      <c r="S106" t="str">
        <f t="shared" si="24"/>
        <v/>
      </c>
      <c r="AA106" t="str">
        <f t="shared" si="15"/>
        <v/>
      </c>
      <c r="AB106" t="str">
        <f t="shared" si="14"/>
        <v/>
      </c>
    </row>
    <row r="107" spans="1:28" x14ac:dyDescent="0.3">
      <c r="A107">
        <v>93</v>
      </c>
      <c r="B107" t="s">
        <v>142</v>
      </c>
      <c r="C107">
        <v>14531.35</v>
      </c>
      <c r="D107">
        <v>14533.7</v>
      </c>
      <c r="E107">
        <v>14525.75</v>
      </c>
      <c r="F107">
        <v>14528.55</v>
      </c>
      <c r="G107" s="1">
        <f t="shared" si="16"/>
        <v>7.0499999999992724</v>
      </c>
      <c r="H107" s="1">
        <f t="shared" si="25"/>
        <v>10.296692029229074</v>
      </c>
      <c r="I107" s="1">
        <f>IF(A107&lt;=$C$3,"",MAX(INDEX($D$15:$D$713,A107-$C$3):D106))</f>
        <v>14535.3</v>
      </c>
      <c r="J107" s="1">
        <f>IF(A107&lt;=$C$4,"",MIN(INDEX($E$15:$E$713,A107-$C$4):E106))</f>
        <v>14525.1</v>
      </c>
      <c r="K107" t="str">
        <f t="shared" si="19"/>
        <v/>
      </c>
      <c r="L107" s="1" t="str">
        <f t="shared" si="17"/>
        <v/>
      </c>
      <c r="M107" s="1">
        <f t="shared" si="20"/>
        <v>14522.212687217461</v>
      </c>
      <c r="N107" s="1">
        <f t="shared" si="21"/>
        <v>14554.874625565079</v>
      </c>
      <c r="O107" t="str">
        <f t="shared" si="18"/>
        <v>buy</v>
      </c>
      <c r="P107" s="1">
        <f t="shared" si="22"/>
        <v>14533.1</v>
      </c>
      <c r="Q107" s="1">
        <f t="shared" si="23"/>
        <v>10.887312782539436</v>
      </c>
      <c r="R107" t="str">
        <f t="shared" si="13"/>
        <v/>
      </c>
      <c r="S107" t="str">
        <f t="shared" si="24"/>
        <v/>
      </c>
      <c r="AA107" t="str">
        <f t="shared" si="15"/>
        <v/>
      </c>
      <c r="AB107" t="str">
        <f t="shared" si="14"/>
        <v/>
      </c>
    </row>
    <row r="108" spans="1:28" x14ac:dyDescent="0.3">
      <c r="A108">
        <v>94</v>
      </c>
      <c r="B108" t="s">
        <v>143</v>
      </c>
      <c r="C108">
        <v>14528.65</v>
      </c>
      <c r="D108">
        <v>14535.95</v>
      </c>
      <c r="E108">
        <v>14521.2</v>
      </c>
      <c r="F108">
        <v>14522.05</v>
      </c>
      <c r="G108" s="1">
        <f t="shared" si="16"/>
        <v>7.9500000000007276</v>
      </c>
      <c r="H108" s="1">
        <f t="shared" si="25"/>
        <v>10.179357427767657</v>
      </c>
      <c r="I108" s="1">
        <f>IF(A108&lt;=$C$3,"",MAX(INDEX($D$15:$D$713,A108-$C$3):D107))</f>
        <v>14535</v>
      </c>
      <c r="J108" s="1">
        <f>IF(A108&lt;=$C$4,"",MIN(INDEX($E$15:$E$713,A108-$C$4):E107))</f>
        <v>14525.1</v>
      </c>
      <c r="K108" t="str">
        <f t="shared" si="19"/>
        <v>buy</v>
      </c>
      <c r="L108" s="1">
        <f t="shared" si="17"/>
        <v>14535</v>
      </c>
      <c r="M108" s="1" t="str">
        <f t="shared" si="20"/>
        <v/>
      </c>
      <c r="N108" s="1" t="str">
        <f t="shared" si="21"/>
        <v/>
      </c>
      <c r="O108" t="str">
        <f t="shared" si="18"/>
        <v>SL</v>
      </c>
      <c r="P108" s="1" t="str">
        <f t="shared" si="22"/>
        <v/>
      </c>
      <c r="Q108" s="1" t="str">
        <f t="shared" si="23"/>
        <v/>
      </c>
      <c r="R108">
        <f t="shared" si="13"/>
        <v>-10.887312782539084</v>
      </c>
      <c r="S108" t="str">
        <f t="shared" si="24"/>
        <v/>
      </c>
      <c r="AA108">
        <f t="shared" si="15"/>
        <v>1</v>
      </c>
      <c r="AB108" t="str">
        <f t="shared" si="14"/>
        <v/>
      </c>
    </row>
    <row r="109" spans="1:28" x14ac:dyDescent="0.3">
      <c r="A109">
        <v>95</v>
      </c>
      <c r="B109" t="s">
        <v>144</v>
      </c>
      <c r="C109">
        <v>14521.65</v>
      </c>
      <c r="D109">
        <v>14531.9</v>
      </c>
      <c r="E109">
        <v>14519.7</v>
      </c>
      <c r="F109">
        <v>14525.3</v>
      </c>
      <c r="G109" s="1">
        <f t="shared" si="16"/>
        <v>14.75</v>
      </c>
      <c r="H109" s="1">
        <f t="shared" si="25"/>
        <v>10.407889556379274</v>
      </c>
      <c r="I109" s="1">
        <f>IF(A109&lt;=$C$3,"",MAX(INDEX($D$15:$D$713,A109-$C$3):D108))</f>
        <v>14535.95</v>
      </c>
      <c r="J109" s="1">
        <f>IF(A109&lt;=$C$4,"",MIN(INDEX($E$15:$E$713,A109-$C$4):E108))</f>
        <v>14521.2</v>
      </c>
      <c r="K109" t="str">
        <f t="shared" si="19"/>
        <v>sell</v>
      </c>
      <c r="L109" s="1">
        <f t="shared" si="17"/>
        <v>14521.2</v>
      </c>
      <c r="M109" s="1">
        <f t="shared" si="20"/>
        <v>14531.607889556381</v>
      </c>
      <c r="N109" s="1">
        <f t="shared" si="21"/>
        <v>14500.384220887243</v>
      </c>
      <c r="O109" t="str">
        <f t="shared" si="18"/>
        <v>sell</v>
      </c>
      <c r="P109" s="1">
        <f t="shared" si="22"/>
        <v>14521.2</v>
      </c>
      <c r="Q109" s="1">
        <f t="shared" si="23"/>
        <v>10.407889556379274</v>
      </c>
      <c r="R109" t="str">
        <f t="shared" si="13"/>
        <v/>
      </c>
      <c r="S109" t="str">
        <f t="shared" si="24"/>
        <v>sell</v>
      </c>
      <c r="AA109" t="str">
        <f t="shared" si="15"/>
        <v/>
      </c>
      <c r="AB109" t="str">
        <f t="shared" si="14"/>
        <v/>
      </c>
    </row>
    <row r="110" spans="1:28" x14ac:dyDescent="0.3">
      <c r="A110">
        <v>96</v>
      </c>
      <c r="B110" t="s">
        <v>145</v>
      </c>
      <c r="C110">
        <v>14525.45</v>
      </c>
      <c r="D110">
        <v>14535.3</v>
      </c>
      <c r="E110">
        <v>14520.05</v>
      </c>
      <c r="F110">
        <v>14523.4</v>
      </c>
      <c r="G110" s="1">
        <f t="shared" si="16"/>
        <v>12.199999999998909</v>
      </c>
      <c r="H110" s="1">
        <f t="shared" si="25"/>
        <v>10.497495078560256</v>
      </c>
      <c r="I110" s="1">
        <f>IF(A110&lt;=$C$3,"",MAX(INDEX($D$15:$D$713,A110-$C$3):D109))</f>
        <v>14535.95</v>
      </c>
      <c r="J110" s="1">
        <f>IF(A110&lt;=$C$4,"",MIN(INDEX($E$15:$E$713,A110-$C$4):E109))</f>
        <v>14519.7</v>
      </c>
      <c r="K110" t="str">
        <f t="shared" si="19"/>
        <v/>
      </c>
      <c r="L110" s="1" t="str">
        <f t="shared" si="17"/>
        <v/>
      </c>
      <c r="M110" s="1" t="str">
        <f t="shared" si="20"/>
        <v/>
      </c>
      <c r="N110" s="1" t="str">
        <f t="shared" si="21"/>
        <v/>
      </c>
      <c r="O110" t="str">
        <f t="shared" si="18"/>
        <v>SL</v>
      </c>
      <c r="P110" s="1" t="str">
        <f t="shared" si="22"/>
        <v/>
      </c>
      <c r="Q110" s="1" t="str">
        <f t="shared" si="23"/>
        <v/>
      </c>
      <c r="R110">
        <f t="shared" si="13"/>
        <v>-10.407889556379814</v>
      </c>
      <c r="S110" t="str">
        <f t="shared" si="24"/>
        <v/>
      </c>
      <c r="AA110" t="str">
        <f t="shared" si="15"/>
        <v/>
      </c>
      <c r="AB110" t="str">
        <f t="shared" si="14"/>
        <v/>
      </c>
    </row>
    <row r="111" spans="1:28" x14ac:dyDescent="0.3">
      <c r="A111">
        <v>97</v>
      </c>
      <c r="B111" t="s">
        <v>146</v>
      </c>
      <c r="C111">
        <v>14523.3</v>
      </c>
      <c r="D111">
        <v>14525.75</v>
      </c>
      <c r="E111">
        <v>14520.65</v>
      </c>
      <c r="F111">
        <v>14522.95</v>
      </c>
      <c r="G111" s="1">
        <f t="shared" si="16"/>
        <v>15.25</v>
      </c>
      <c r="H111" s="1">
        <f t="shared" si="25"/>
        <v>10.735120324632243</v>
      </c>
      <c r="I111" s="1">
        <f>IF(A111&lt;=$C$3,"",MAX(INDEX($D$15:$D$713,A111-$C$3):D110))</f>
        <v>14535.95</v>
      </c>
      <c r="J111" s="1">
        <f>IF(A111&lt;=$C$4,"",MIN(INDEX($E$15:$E$713,A111-$C$4):E110))</f>
        <v>14519.7</v>
      </c>
      <c r="K111" t="str">
        <f t="shared" si="19"/>
        <v/>
      </c>
      <c r="L111" s="1" t="str">
        <f t="shared" si="17"/>
        <v/>
      </c>
      <c r="M111" s="1" t="str">
        <f t="shared" si="20"/>
        <v/>
      </c>
      <c r="N111" s="1" t="str">
        <f t="shared" si="21"/>
        <v/>
      </c>
      <c r="O111" t="str">
        <f t="shared" si="18"/>
        <v/>
      </c>
      <c r="P111" s="1" t="str">
        <f t="shared" si="22"/>
        <v/>
      </c>
      <c r="Q111" s="1" t="str">
        <f t="shared" si="23"/>
        <v/>
      </c>
      <c r="R111" t="str">
        <f t="shared" si="13"/>
        <v/>
      </c>
      <c r="S111" t="str">
        <f t="shared" si="24"/>
        <v/>
      </c>
      <c r="AA111" t="str">
        <f t="shared" si="15"/>
        <v/>
      </c>
      <c r="AB111" t="str">
        <f t="shared" si="14"/>
        <v/>
      </c>
    </row>
    <row r="112" spans="1:28" x14ac:dyDescent="0.3">
      <c r="A112">
        <v>98</v>
      </c>
      <c r="B112" t="s">
        <v>147</v>
      </c>
      <c r="C112">
        <v>14523.05</v>
      </c>
      <c r="D112">
        <v>14524.05</v>
      </c>
      <c r="E112">
        <v>14516.1</v>
      </c>
      <c r="F112">
        <v>14520.05</v>
      </c>
      <c r="G112" s="1">
        <f t="shared" si="16"/>
        <v>5.1000000000003638</v>
      </c>
      <c r="H112" s="1">
        <f t="shared" si="25"/>
        <v>10.453364308400648</v>
      </c>
      <c r="I112" s="1">
        <f>IF(A112&lt;=$C$3,"",MAX(INDEX($D$15:$D$713,A112-$C$3):D111))</f>
        <v>14535.3</v>
      </c>
      <c r="J112" s="1">
        <f>IF(A112&lt;=$C$4,"",MIN(INDEX($E$15:$E$713,A112-$C$4):E111))</f>
        <v>14519.7</v>
      </c>
      <c r="K112" t="str">
        <f t="shared" si="19"/>
        <v>sell</v>
      </c>
      <c r="L112" s="1">
        <f t="shared" si="17"/>
        <v>14519.7</v>
      </c>
      <c r="M112" s="1">
        <f t="shared" si="20"/>
        <v>14530.153364308402</v>
      </c>
      <c r="N112" s="1">
        <f t="shared" si="21"/>
        <v>14498.7932713832</v>
      </c>
      <c r="O112" t="str">
        <f t="shared" si="18"/>
        <v>sell</v>
      </c>
      <c r="P112" s="1">
        <f t="shared" si="22"/>
        <v>14519.7</v>
      </c>
      <c r="Q112" s="1">
        <f t="shared" si="23"/>
        <v>10.453364308400648</v>
      </c>
      <c r="R112" t="str">
        <f t="shared" si="13"/>
        <v/>
      </c>
      <c r="S112" t="str">
        <f t="shared" si="24"/>
        <v>sell</v>
      </c>
      <c r="AA112" t="str">
        <f t="shared" si="15"/>
        <v/>
      </c>
      <c r="AB112" t="str">
        <f t="shared" si="14"/>
        <v/>
      </c>
    </row>
    <row r="113" spans="1:28" x14ac:dyDescent="0.3">
      <c r="A113">
        <v>99</v>
      </c>
      <c r="B113" t="s">
        <v>148</v>
      </c>
      <c r="C113">
        <v>14520.5</v>
      </c>
      <c r="D113">
        <v>14524.8</v>
      </c>
      <c r="E113">
        <v>14513.5</v>
      </c>
      <c r="F113">
        <v>14522.1</v>
      </c>
      <c r="G113" s="1">
        <f t="shared" si="16"/>
        <v>7.9499999999989086</v>
      </c>
      <c r="H113" s="1">
        <f t="shared" si="25"/>
        <v>10.32819609298056</v>
      </c>
      <c r="I113" s="1">
        <f>IF(A113&lt;=$C$3,"",MAX(INDEX($D$15:$D$713,A113-$C$3):D112))</f>
        <v>14535.3</v>
      </c>
      <c r="J113" s="1">
        <f>IF(A113&lt;=$C$4,"",MIN(INDEX($E$15:$E$713,A113-$C$4):E112))</f>
        <v>14516.1</v>
      </c>
      <c r="K113" t="str">
        <f t="shared" si="19"/>
        <v>sell</v>
      </c>
      <c r="L113" s="1">
        <f t="shared" si="17"/>
        <v>14516.1</v>
      </c>
      <c r="M113" s="1">
        <f t="shared" si="20"/>
        <v>14530.153364308402</v>
      </c>
      <c r="N113" s="1">
        <f t="shared" si="21"/>
        <v>14498.7932713832</v>
      </c>
      <c r="O113" t="str">
        <f t="shared" si="18"/>
        <v>sell</v>
      </c>
      <c r="P113" s="1">
        <f t="shared" si="22"/>
        <v>14519.7</v>
      </c>
      <c r="Q113" s="1">
        <f t="shared" si="23"/>
        <v>10.453364308400648</v>
      </c>
      <c r="R113" t="str">
        <f t="shared" si="13"/>
        <v/>
      </c>
      <c r="S113" t="str">
        <f t="shared" si="24"/>
        <v/>
      </c>
      <c r="AA113" t="str">
        <f t="shared" si="15"/>
        <v/>
      </c>
      <c r="AB113" t="str">
        <f t="shared" si="14"/>
        <v/>
      </c>
    </row>
    <row r="114" spans="1:28" x14ac:dyDescent="0.3">
      <c r="A114">
        <v>100</v>
      </c>
      <c r="B114" t="s">
        <v>149</v>
      </c>
      <c r="C114">
        <v>14521.75</v>
      </c>
      <c r="D114">
        <v>14530.55</v>
      </c>
      <c r="E114">
        <v>14517.5</v>
      </c>
      <c r="F114">
        <v>14525.95</v>
      </c>
      <c r="G114" s="1">
        <f t="shared" si="16"/>
        <v>11.299999999999272</v>
      </c>
      <c r="H114" s="1">
        <f t="shared" si="25"/>
        <v>10.376786288331497</v>
      </c>
      <c r="I114" s="1">
        <f>IF(A114&lt;=$C$3,"",MAX(INDEX($D$15:$D$713,A114-$C$3):D113))</f>
        <v>14525.75</v>
      </c>
      <c r="J114" s="1">
        <f>IF(A114&lt;=$C$4,"",MIN(INDEX($E$15:$E$713,A114-$C$4):E113))</f>
        <v>14513.5</v>
      </c>
      <c r="K114" t="str">
        <f t="shared" si="19"/>
        <v>buy</v>
      </c>
      <c r="L114" s="1">
        <f t="shared" si="17"/>
        <v>14525.75</v>
      </c>
      <c r="M114" s="1" t="str">
        <f t="shared" si="20"/>
        <v/>
      </c>
      <c r="N114" s="1" t="str">
        <f t="shared" si="21"/>
        <v/>
      </c>
      <c r="O114" t="str">
        <f t="shared" si="18"/>
        <v>SL</v>
      </c>
      <c r="P114" s="1" t="str">
        <f t="shared" si="22"/>
        <v/>
      </c>
      <c r="Q114" s="1" t="str">
        <f t="shared" si="23"/>
        <v/>
      </c>
      <c r="R114">
        <f t="shared" si="13"/>
        <v>-10.453364308401433</v>
      </c>
      <c r="S114" t="str">
        <f t="shared" si="24"/>
        <v/>
      </c>
      <c r="AA114">
        <f t="shared" si="15"/>
        <v>1</v>
      </c>
      <c r="AB114" t="str">
        <f t="shared" si="14"/>
        <v/>
      </c>
    </row>
    <row r="115" spans="1:28" x14ac:dyDescent="0.3">
      <c r="A115">
        <v>101</v>
      </c>
      <c r="B115" t="s">
        <v>150</v>
      </c>
      <c r="C115">
        <v>14526.4</v>
      </c>
      <c r="D115">
        <v>14531.7</v>
      </c>
      <c r="E115">
        <v>14520.5</v>
      </c>
      <c r="F115">
        <v>14529</v>
      </c>
      <c r="G115" s="1">
        <f t="shared" si="16"/>
        <v>13.049999999999272</v>
      </c>
      <c r="H115" s="1">
        <f t="shared" si="25"/>
        <v>10.510446973914885</v>
      </c>
      <c r="I115" s="1">
        <f>IF(A115&lt;=$C$3,"",MAX(INDEX($D$15:$D$713,A115-$C$3):D114))</f>
        <v>14530.55</v>
      </c>
      <c r="J115" s="1">
        <f>IF(A115&lt;=$C$4,"",MIN(INDEX($E$15:$E$713,A115-$C$4):E114))</f>
        <v>14513.5</v>
      </c>
      <c r="K115" t="str">
        <f t="shared" si="19"/>
        <v>buy</v>
      </c>
      <c r="L115" s="1">
        <f t="shared" si="17"/>
        <v>14530.55</v>
      </c>
      <c r="M115" s="1">
        <f t="shared" si="20"/>
        <v>14520.039553026085</v>
      </c>
      <c r="N115" s="1">
        <f t="shared" si="21"/>
        <v>14551.570893947828</v>
      </c>
      <c r="O115" t="str">
        <f t="shared" si="18"/>
        <v>buy</v>
      </c>
      <c r="P115" s="1">
        <f t="shared" si="22"/>
        <v>14530.55</v>
      </c>
      <c r="Q115" s="1">
        <f t="shared" si="23"/>
        <v>10.510446973914885</v>
      </c>
      <c r="R115" t="str">
        <f t="shared" ref="R115:R178" si="26">IF(AND(O114="buy",O115="SL"),M114-P114,IF(AND(O114="buy",O115="TP"),N114-P114,IF(AND(O114="sell",O115="SL"),P114-M114,IF(AND(O114="sell",O115="TP"),P114-N114,""))))</f>
        <v/>
      </c>
      <c r="S115" t="str">
        <f t="shared" si="24"/>
        <v>buy</v>
      </c>
      <c r="AA115">
        <f t="shared" si="15"/>
        <v>1</v>
      </c>
      <c r="AB115">
        <f t="shared" si="14"/>
        <v>1</v>
      </c>
    </row>
    <row r="116" spans="1:28" x14ac:dyDescent="0.3">
      <c r="A116">
        <v>102</v>
      </c>
      <c r="B116" t="s">
        <v>151</v>
      </c>
      <c r="C116">
        <v>14529.45</v>
      </c>
      <c r="D116">
        <v>14537.15</v>
      </c>
      <c r="E116">
        <v>14522.8</v>
      </c>
      <c r="F116">
        <v>14531</v>
      </c>
      <c r="G116" s="1">
        <f t="shared" si="16"/>
        <v>11.200000000000728</v>
      </c>
      <c r="H116" s="1">
        <f t="shared" si="25"/>
        <v>10.544924625219178</v>
      </c>
      <c r="I116" s="1">
        <f>IF(A116&lt;=$C$3,"",MAX(INDEX($D$15:$D$713,A116-$C$3):D115))</f>
        <v>14531.7</v>
      </c>
      <c r="J116" s="1">
        <f>IF(A116&lt;=$C$4,"",MIN(INDEX($E$15:$E$713,A116-$C$4):E115))</f>
        <v>14513.5</v>
      </c>
      <c r="K116" t="str">
        <f t="shared" si="19"/>
        <v>buy</v>
      </c>
      <c r="L116" s="1">
        <f t="shared" si="17"/>
        <v>14531.7</v>
      </c>
      <c r="M116" s="1">
        <f t="shared" si="20"/>
        <v>14520.039553026085</v>
      </c>
      <c r="N116" s="1">
        <f t="shared" si="21"/>
        <v>14551.570893947828</v>
      </c>
      <c r="O116" t="str">
        <f t="shared" si="18"/>
        <v>buy</v>
      </c>
      <c r="P116" s="1">
        <f t="shared" si="22"/>
        <v>14530.55</v>
      </c>
      <c r="Q116" s="1">
        <f t="shared" si="23"/>
        <v>10.510446973914885</v>
      </c>
      <c r="R116" t="str">
        <f t="shared" si="26"/>
        <v/>
      </c>
      <c r="S116" t="str">
        <f t="shared" si="24"/>
        <v/>
      </c>
      <c r="AA116">
        <f t="shared" si="15"/>
        <v>1</v>
      </c>
      <c r="AB116">
        <f t="shared" si="14"/>
        <v>1</v>
      </c>
    </row>
    <row r="117" spans="1:28" x14ac:dyDescent="0.3">
      <c r="A117">
        <v>103</v>
      </c>
      <c r="B117" t="s">
        <v>152</v>
      </c>
      <c r="C117">
        <v>14531.1</v>
      </c>
      <c r="D117">
        <v>14537.4</v>
      </c>
      <c r="E117">
        <v>14524.3</v>
      </c>
      <c r="F117">
        <v>14534.4</v>
      </c>
      <c r="G117" s="1">
        <f t="shared" si="16"/>
        <v>14.350000000000364</v>
      </c>
      <c r="H117" s="1">
        <f t="shared" si="25"/>
        <v>10.735178393958238</v>
      </c>
      <c r="I117" s="1">
        <f>IF(A117&lt;=$C$3,"",MAX(INDEX($D$15:$D$713,A117-$C$3):D116))</f>
        <v>14537.15</v>
      </c>
      <c r="J117" s="1">
        <f>IF(A117&lt;=$C$4,"",MIN(INDEX($E$15:$E$713,A117-$C$4):E116))</f>
        <v>14517.5</v>
      </c>
      <c r="K117" t="str">
        <f t="shared" si="19"/>
        <v>buy</v>
      </c>
      <c r="L117" s="1">
        <f t="shared" si="17"/>
        <v>14537.15</v>
      </c>
      <c r="M117" s="1">
        <f t="shared" si="20"/>
        <v>14520.039553026085</v>
      </c>
      <c r="N117" s="1">
        <f t="shared" si="21"/>
        <v>14551.570893947828</v>
      </c>
      <c r="O117" t="str">
        <f t="shared" si="18"/>
        <v>buy</v>
      </c>
      <c r="P117" s="1">
        <f t="shared" si="22"/>
        <v>14530.55</v>
      </c>
      <c r="Q117" s="1">
        <f t="shared" si="23"/>
        <v>10.510446973914885</v>
      </c>
      <c r="R117" t="str">
        <f t="shared" si="26"/>
        <v/>
      </c>
      <c r="S117" t="str">
        <f t="shared" si="24"/>
        <v/>
      </c>
      <c r="AA117">
        <f t="shared" si="15"/>
        <v>1</v>
      </c>
      <c r="AB117">
        <f t="shared" si="14"/>
        <v>1</v>
      </c>
    </row>
    <row r="118" spans="1:28" x14ac:dyDescent="0.3">
      <c r="A118">
        <v>104</v>
      </c>
      <c r="B118" t="s">
        <v>153</v>
      </c>
      <c r="C118">
        <v>14534.55</v>
      </c>
      <c r="D118">
        <v>14541</v>
      </c>
      <c r="E118">
        <v>14531.35</v>
      </c>
      <c r="F118">
        <v>14537.25</v>
      </c>
      <c r="G118" s="1">
        <f t="shared" si="16"/>
        <v>13.100000000000364</v>
      </c>
      <c r="H118" s="1">
        <f t="shared" si="25"/>
        <v>10.853419474260345</v>
      </c>
      <c r="I118" s="1">
        <f>IF(A118&lt;=$C$3,"",MAX(INDEX($D$15:$D$713,A118-$C$3):D117))</f>
        <v>14537.4</v>
      </c>
      <c r="J118" s="1">
        <f>IF(A118&lt;=$C$4,"",MIN(INDEX($E$15:$E$713,A118-$C$4):E117))</f>
        <v>14520.5</v>
      </c>
      <c r="K118" t="str">
        <f t="shared" si="19"/>
        <v>buy</v>
      </c>
      <c r="L118" s="1">
        <f t="shared" si="17"/>
        <v>14537.4</v>
      </c>
      <c r="M118" s="1">
        <f t="shared" si="20"/>
        <v>14520.039553026085</v>
      </c>
      <c r="N118" s="1">
        <f t="shared" si="21"/>
        <v>14551.570893947828</v>
      </c>
      <c r="O118" t="str">
        <f t="shared" si="18"/>
        <v>buy</v>
      </c>
      <c r="P118" s="1">
        <f t="shared" si="22"/>
        <v>14530.55</v>
      </c>
      <c r="Q118" s="1">
        <f t="shared" si="23"/>
        <v>10.510446973914885</v>
      </c>
      <c r="R118" t="str">
        <f t="shared" si="26"/>
        <v/>
      </c>
      <c r="S118" t="str">
        <f t="shared" si="24"/>
        <v/>
      </c>
      <c r="AA118">
        <f t="shared" si="15"/>
        <v>1</v>
      </c>
      <c r="AB118">
        <f t="shared" si="14"/>
        <v>1</v>
      </c>
    </row>
    <row r="119" spans="1:28" x14ac:dyDescent="0.3">
      <c r="A119">
        <v>105</v>
      </c>
      <c r="B119" t="s">
        <v>154</v>
      </c>
      <c r="C119">
        <v>14537.25</v>
      </c>
      <c r="D119">
        <v>14540.75</v>
      </c>
      <c r="E119">
        <v>14531.85</v>
      </c>
      <c r="F119">
        <v>14535.5</v>
      </c>
      <c r="G119" s="1">
        <f t="shared" si="16"/>
        <v>9.6499999999996362</v>
      </c>
      <c r="H119" s="1">
        <f t="shared" si="25"/>
        <v>10.79324850054731</v>
      </c>
      <c r="I119" s="1">
        <f>IF(A119&lt;=$C$3,"",MAX(INDEX($D$15:$D$713,A119-$C$3):D118))</f>
        <v>14541</v>
      </c>
      <c r="J119" s="1">
        <f>IF(A119&lt;=$C$4,"",MIN(INDEX($E$15:$E$713,A119-$C$4):E118))</f>
        <v>14522.8</v>
      </c>
      <c r="K119" t="str">
        <f t="shared" si="19"/>
        <v/>
      </c>
      <c r="L119" s="1" t="str">
        <f t="shared" si="17"/>
        <v/>
      </c>
      <c r="M119" s="1">
        <f t="shared" si="20"/>
        <v>14520.039553026085</v>
      </c>
      <c r="N119" s="1">
        <f t="shared" si="21"/>
        <v>14551.570893947828</v>
      </c>
      <c r="O119" t="str">
        <f t="shared" si="18"/>
        <v>buy</v>
      </c>
      <c r="P119" s="1">
        <f t="shared" si="22"/>
        <v>14530.55</v>
      </c>
      <c r="Q119" s="1">
        <f t="shared" si="23"/>
        <v>10.510446973914885</v>
      </c>
      <c r="R119" t="str">
        <f t="shared" si="26"/>
        <v/>
      </c>
      <c r="S119" t="str">
        <f t="shared" si="24"/>
        <v/>
      </c>
      <c r="AA119" t="str">
        <f t="shared" si="15"/>
        <v/>
      </c>
      <c r="AB119" t="str">
        <f t="shared" si="14"/>
        <v/>
      </c>
    </row>
    <row r="120" spans="1:28" x14ac:dyDescent="0.3">
      <c r="A120">
        <v>106</v>
      </c>
      <c r="B120" t="s">
        <v>155</v>
      </c>
      <c r="C120">
        <v>14535.55</v>
      </c>
      <c r="D120">
        <v>14537.6</v>
      </c>
      <c r="E120">
        <v>14529.45</v>
      </c>
      <c r="F120">
        <v>14533</v>
      </c>
      <c r="G120" s="1">
        <f t="shared" si="16"/>
        <v>8.8999999999996362</v>
      </c>
      <c r="H120" s="1">
        <f t="shared" si="25"/>
        <v>10.698586075519927</v>
      </c>
      <c r="I120" s="1">
        <f>IF(A120&lt;=$C$3,"",MAX(INDEX($D$15:$D$713,A120-$C$3):D119))</f>
        <v>14541</v>
      </c>
      <c r="J120" s="1">
        <f>IF(A120&lt;=$C$4,"",MIN(INDEX($E$15:$E$713,A120-$C$4):E119))</f>
        <v>14524.3</v>
      </c>
      <c r="K120" t="str">
        <f t="shared" si="19"/>
        <v/>
      </c>
      <c r="L120" s="1" t="str">
        <f t="shared" si="17"/>
        <v/>
      </c>
      <c r="M120" s="1">
        <f t="shared" si="20"/>
        <v>14520.039553026085</v>
      </c>
      <c r="N120" s="1">
        <f t="shared" si="21"/>
        <v>14551.570893947828</v>
      </c>
      <c r="O120" t="str">
        <f t="shared" si="18"/>
        <v>buy</v>
      </c>
      <c r="P120" s="1">
        <f t="shared" si="22"/>
        <v>14530.55</v>
      </c>
      <c r="Q120" s="1">
        <f t="shared" si="23"/>
        <v>10.510446973914885</v>
      </c>
      <c r="R120" t="str">
        <f t="shared" si="26"/>
        <v/>
      </c>
      <c r="S120" t="str">
        <f t="shared" si="24"/>
        <v/>
      </c>
      <c r="AA120" t="str">
        <f t="shared" si="15"/>
        <v/>
      </c>
      <c r="AB120" t="str">
        <f t="shared" si="14"/>
        <v/>
      </c>
    </row>
    <row r="121" spans="1:28" x14ac:dyDescent="0.3">
      <c r="A121">
        <v>107</v>
      </c>
      <c r="B121" t="s">
        <v>156</v>
      </c>
      <c r="C121">
        <v>14533.3</v>
      </c>
      <c r="D121">
        <v>14538.2</v>
      </c>
      <c r="E121">
        <v>14530.55</v>
      </c>
      <c r="F121">
        <v>14533.6</v>
      </c>
      <c r="G121" s="1">
        <f t="shared" si="16"/>
        <v>8.1499999999996362</v>
      </c>
      <c r="H121" s="1">
        <f t="shared" si="25"/>
        <v>10.571156771743912</v>
      </c>
      <c r="I121" s="1">
        <f>IF(A121&lt;=$C$3,"",MAX(INDEX($D$15:$D$713,A121-$C$3):D120))</f>
        <v>14541</v>
      </c>
      <c r="J121" s="1">
        <f>IF(A121&lt;=$C$4,"",MIN(INDEX($E$15:$E$713,A121-$C$4):E120))</f>
        <v>14529.45</v>
      </c>
      <c r="K121" t="str">
        <f t="shared" si="19"/>
        <v/>
      </c>
      <c r="L121" s="1" t="str">
        <f t="shared" si="17"/>
        <v/>
      </c>
      <c r="M121" s="1">
        <f t="shared" si="20"/>
        <v>14520.039553026085</v>
      </c>
      <c r="N121" s="1">
        <f t="shared" si="21"/>
        <v>14551.570893947828</v>
      </c>
      <c r="O121" t="str">
        <f t="shared" si="18"/>
        <v>buy</v>
      </c>
      <c r="P121" s="1">
        <f t="shared" si="22"/>
        <v>14530.55</v>
      </c>
      <c r="Q121" s="1">
        <f t="shared" si="23"/>
        <v>10.510446973914885</v>
      </c>
      <c r="R121" t="str">
        <f t="shared" si="26"/>
        <v/>
      </c>
      <c r="S121" t="str">
        <f t="shared" si="24"/>
        <v/>
      </c>
      <c r="AA121" t="str">
        <f t="shared" si="15"/>
        <v/>
      </c>
      <c r="AB121" t="str">
        <f t="shared" si="14"/>
        <v/>
      </c>
    </row>
    <row r="122" spans="1:28" x14ac:dyDescent="0.3">
      <c r="A122">
        <v>108</v>
      </c>
      <c r="B122" t="s">
        <v>157</v>
      </c>
      <c r="C122">
        <v>14533.75</v>
      </c>
      <c r="D122">
        <v>14539.7</v>
      </c>
      <c r="E122">
        <v>14528.55</v>
      </c>
      <c r="F122">
        <v>14536.15</v>
      </c>
      <c r="G122" s="1">
        <f t="shared" si="16"/>
        <v>7.6500000000014552</v>
      </c>
      <c r="H122" s="1">
        <f t="shared" si="25"/>
        <v>10.425098933156789</v>
      </c>
      <c r="I122" s="1">
        <f>IF(A122&lt;=$C$3,"",MAX(INDEX($D$15:$D$713,A122-$C$3):D121))</f>
        <v>14540.75</v>
      </c>
      <c r="J122" s="1">
        <f>IF(A122&lt;=$C$4,"",MIN(INDEX($E$15:$E$713,A122-$C$4):E121))</f>
        <v>14529.45</v>
      </c>
      <c r="K122" t="str">
        <f t="shared" si="19"/>
        <v>sell</v>
      </c>
      <c r="L122" s="1">
        <f t="shared" si="17"/>
        <v>14529.45</v>
      </c>
      <c r="M122" s="1">
        <f t="shared" si="20"/>
        <v>14520.039553026085</v>
      </c>
      <c r="N122" s="1">
        <f t="shared" si="21"/>
        <v>14551.570893947828</v>
      </c>
      <c r="O122" t="str">
        <f t="shared" si="18"/>
        <v>buy</v>
      </c>
      <c r="P122" s="1">
        <f t="shared" si="22"/>
        <v>14530.55</v>
      </c>
      <c r="Q122" s="1">
        <f t="shared" si="23"/>
        <v>10.510446973914885</v>
      </c>
      <c r="R122" t="str">
        <f t="shared" si="26"/>
        <v/>
      </c>
      <c r="S122" t="str">
        <f t="shared" si="24"/>
        <v/>
      </c>
      <c r="AA122" t="str">
        <f t="shared" si="15"/>
        <v/>
      </c>
      <c r="AB122" t="str">
        <f t="shared" si="14"/>
        <v/>
      </c>
    </row>
    <row r="123" spans="1:28" x14ac:dyDescent="0.3">
      <c r="A123">
        <v>109</v>
      </c>
      <c r="B123" t="s">
        <v>158</v>
      </c>
      <c r="C123">
        <v>14536.4</v>
      </c>
      <c r="D123">
        <v>14538.9</v>
      </c>
      <c r="E123">
        <v>14533.25</v>
      </c>
      <c r="F123">
        <v>14535.6</v>
      </c>
      <c r="G123" s="1">
        <f t="shared" si="16"/>
        <v>11.150000000001455</v>
      </c>
      <c r="H123" s="1">
        <f t="shared" si="25"/>
        <v>10.461343986499022</v>
      </c>
      <c r="I123" s="1">
        <f>IF(A123&lt;=$C$3,"",MAX(INDEX($D$15:$D$713,A123-$C$3):D122))</f>
        <v>14539.7</v>
      </c>
      <c r="J123" s="1">
        <f>IF(A123&lt;=$C$4,"",MIN(INDEX($E$15:$E$713,A123-$C$4):E122))</f>
        <v>14528.55</v>
      </c>
      <c r="K123" t="str">
        <f t="shared" si="19"/>
        <v/>
      </c>
      <c r="L123" s="1" t="str">
        <f t="shared" si="17"/>
        <v/>
      </c>
      <c r="M123" s="1">
        <f t="shared" si="20"/>
        <v>14520.039553026085</v>
      </c>
      <c r="N123" s="1">
        <f t="shared" si="21"/>
        <v>14551.570893947828</v>
      </c>
      <c r="O123" t="str">
        <f t="shared" si="18"/>
        <v>buy</v>
      </c>
      <c r="P123" s="1">
        <f t="shared" si="22"/>
        <v>14530.55</v>
      </c>
      <c r="Q123" s="1">
        <f t="shared" si="23"/>
        <v>10.510446973914885</v>
      </c>
      <c r="R123" t="str">
        <f t="shared" si="26"/>
        <v/>
      </c>
      <c r="S123" t="str">
        <f t="shared" si="24"/>
        <v/>
      </c>
      <c r="AA123" t="str">
        <f t="shared" si="15"/>
        <v/>
      </c>
      <c r="AB123" t="str">
        <f t="shared" si="14"/>
        <v/>
      </c>
    </row>
    <row r="124" spans="1:28" x14ac:dyDescent="0.3">
      <c r="A124">
        <v>110</v>
      </c>
      <c r="B124" t="s">
        <v>159</v>
      </c>
      <c r="C124">
        <v>14534.9</v>
      </c>
      <c r="D124">
        <v>14543.65</v>
      </c>
      <c r="E124">
        <v>14525.7</v>
      </c>
      <c r="F124">
        <v>14532.35</v>
      </c>
      <c r="G124" s="1">
        <f t="shared" si="16"/>
        <v>5.6499999999996362</v>
      </c>
      <c r="H124" s="1">
        <f t="shared" si="25"/>
        <v>10.220776787174053</v>
      </c>
      <c r="I124" s="1">
        <f>IF(A124&lt;=$C$3,"",MAX(INDEX($D$15:$D$713,A124-$C$3):D123))</f>
        <v>14539.7</v>
      </c>
      <c r="J124" s="1">
        <f>IF(A124&lt;=$C$4,"",MIN(INDEX($E$15:$E$713,A124-$C$4):E123))</f>
        <v>14528.55</v>
      </c>
      <c r="K124" t="str">
        <f t="shared" si="19"/>
        <v>buy</v>
      </c>
      <c r="L124" s="1">
        <f t="shared" si="17"/>
        <v>14539.7</v>
      </c>
      <c r="M124" s="1">
        <f t="shared" si="20"/>
        <v>14520.039553026085</v>
      </c>
      <c r="N124" s="1">
        <f t="shared" si="21"/>
        <v>14551.570893947828</v>
      </c>
      <c r="O124" t="str">
        <f t="shared" si="18"/>
        <v>buy</v>
      </c>
      <c r="P124" s="1">
        <f t="shared" si="22"/>
        <v>14530.55</v>
      </c>
      <c r="Q124" s="1">
        <f t="shared" si="23"/>
        <v>10.510446973914885</v>
      </c>
      <c r="R124" t="str">
        <f t="shared" si="26"/>
        <v/>
      </c>
      <c r="S124" t="str">
        <f t="shared" si="24"/>
        <v/>
      </c>
      <c r="AA124">
        <f t="shared" si="15"/>
        <v>1</v>
      </c>
      <c r="AB124">
        <f t="shared" si="14"/>
        <v>1</v>
      </c>
    </row>
    <row r="125" spans="1:28" x14ac:dyDescent="0.3">
      <c r="A125">
        <v>111</v>
      </c>
      <c r="B125" t="s">
        <v>160</v>
      </c>
      <c r="C125">
        <v>14532.05</v>
      </c>
      <c r="D125">
        <v>14535.5</v>
      </c>
      <c r="E125">
        <v>14525.75</v>
      </c>
      <c r="F125">
        <v>14528.4</v>
      </c>
      <c r="G125" s="1">
        <f t="shared" si="16"/>
        <v>17.949999999998909</v>
      </c>
      <c r="H125" s="1">
        <f t="shared" si="25"/>
        <v>10.607237947815296</v>
      </c>
      <c r="I125" s="1">
        <f>IF(A125&lt;=$C$3,"",MAX(INDEX($D$15:$D$713,A125-$C$3):D124))</f>
        <v>14543.65</v>
      </c>
      <c r="J125" s="1">
        <f>IF(A125&lt;=$C$4,"",MIN(INDEX($E$15:$E$713,A125-$C$4):E124))</f>
        <v>14525.7</v>
      </c>
      <c r="K125" t="str">
        <f t="shared" si="19"/>
        <v/>
      </c>
      <c r="L125" s="1" t="str">
        <f t="shared" si="17"/>
        <v/>
      </c>
      <c r="M125" s="1">
        <f t="shared" si="20"/>
        <v>14520.039553026085</v>
      </c>
      <c r="N125" s="1">
        <f t="shared" si="21"/>
        <v>14551.570893947828</v>
      </c>
      <c r="O125" t="str">
        <f t="shared" si="18"/>
        <v>buy</v>
      </c>
      <c r="P125" s="1">
        <f t="shared" si="22"/>
        <v>14530.55</v>
      </c>
      <c r="Q125" s="1">
        <f t="shared" si="23"/>
        <v>10.510446973914885</v>
      </c>
      <c r="R125" t="str">
        <f t="shared" si="26"/>
        <v/>
      </c>
      <c r="S125" t="str">
        <f t="shared" si="24"/>
        <v/>
      </c>
      <c r="AA125" t="str">
        <f t="shared" si="15"/>
        <v/>
      </c>
      <c r="AB125" t="str">
        <f t="shared" si="14"/>
        <v/>
      </c>
    </row>
    <row r="126" spans="1:28" x14ac:dyDescent="0.3">
      <c r="A126">
        <v>112</v>
      </c>
      <c r="B126" t="s">
        <v>161</v>
      </c>
      <c r="C126">
        <v>14528.3</v>
      </c>
      <c r="D126">
        <v>14531.15</v>
      </c>
      <c r="E126">
        <v>14526.95</v>
      </c>
      <c r="F126">
        <v>14528.3</v>
      </c>
      <c r="G126" s="1">
        <f t="shared" si="16"/>
        <v>9.75</v>
      </c>
      <c r="H126" s="1">
        <f t="shared" si="25"/>
        <v>10.564376050424531</v>
      </c>
      <c r="I126" s="1">
        <f>IF(A126&lt;=$C$3,"",MAX(INDEX($D$15:$D$713,A126-$C$3):D125))</f>
        <v>14543.65</v>
      </c>
      <c r="J126" s="1">
        <f>IF(A126&lt;=$C$4,"",MIN(INDEX($E$15:$E$713,A126-$C$4):E125))</f>
        <v>14525.7</v>
      </c>
      <c r="K126" t="str">
        <f t="shared" si="19"/>
        <v/>
      </c>
      <c r="L126" s="1" t="str">
        <f t="shared" si="17"/>
        <v/>
      </c>
      <c r="M126" s="1">
        <f t="shared" si="20"/>
        <v>14520.039553026085</v>
      </c>
      <c r="N126" s="1">
        <f t="shared" si="21"/>
        <v>14551.570893947828</v>
      </c>
      <c r="O126" t="str">
        <f t="shared" si="18"/>
        <v>buy</v>
      </c>
      <c r="P126" s="1">
        <f t="shared" si="22"/>
        <v>14530.55</v>
      </c>
      <c r="Q126" s="1">
        <f t="shared" si="23"/>
        <v>10.510446973914885</v>
      </c>
      <c r="R126" t="str">
        <f t="shared" si="26"/>
        <v/>
      </c>
      <c r="S126" t="str">
        <f t="shared" si="24"/>
        <v/>
      </c>
      <c r="AA126" t="str">
        <f t="shared" si="15"/>
        <v/>
      </c>
      <c r="AB126" t="str">
        <f t="shared" si="14"/>
        <v/>
      </c>
    </row>
    <row r="127" spans="1:28" x14ac:dyDescent="0.3">
      <c r="A127">
        <v>113</v>
      </c>
      <c r="B127" t="s">
        <v>162</v>
      </c>
      <c r="C127">
        <v>14528.6</v>
      </c>
      <c r="D127">
        <v>14532.7</v>
      </c>
      <c r="E127">
        <v>14523.95</v>
      </c>
      <c r="F127">
        <v>14529.6</v>
      </c>
      <c r="G127" s="1">
        <f t="shared" si="16"/>
        <v>4.1999999999989086</v>
      </c>
      <c r="H127" s="1">
        <f t="shared" si="25"/>
        <v>10.24615724790325</v>
      </c>
      <c r="I127" s="1">
        <f>IF(A127&lt;=$C$3,"",MAX(INDEX($D$15:$D$713,A127-$C$3):D126))</f>
        <v>14543.65</v>
      </c>
      <c r="J127" s="1">
        <f>IF(A127&lt;=$C$4,"",MIN(INDEX($E$15:$E$713,A127-$C$4):E126))</f>
        <v>14525.7</v>
      </c>
      <c r="K127" t="str">
        <f t="shared" si="19"/>
        <v>sell</v>
      </c>
      <c r="L127" s="1">
        <f t="shared" si="17"/>
        <v>14525.7</v>
      </c>
      <c r="M127" s="1">
        <f t="shared" si="20"/>
        <v>14520.039553026085</v>
      </c>
      <c r="N127" s="1">
        <f t="shared" si="21"/>
        <v>14551.570893947828</v>
      </c>
      <c r="O127" t="str">
        <f t="shared" si="18"/>
        <v>buy</v>
      </c>
      <c r="P127" s="1">
        <f t="shared" si="22"/>
        <v>14530.55</v>
      </c>
      <c r="Q127" s="1">
        <f t="shared" si="23"/>
        <v>10.510446973914885</v>
      </c>
      <c r="R127" t="str">
        <f t="shared" si="26"/>
        <v/>
      </c>
      <c r="S127" t="str">
        <f t="shared" si="24"/>
        <v/>
      </c>
      <c r="AA127" t="str">
        <f t="shared" si="15"/>
        <v/>
      </c>
      <c r="AB127" t="str">
        <f t="shared" si="14"/>
        <v/>
      </c>
    </row>
    <row r="128" spans="1:28" x14ac:dyDescent="0.3">
      <c r="A128">
        <v>114</v>
      </c>
      <c r="B128" t="s">
        <v>163</v>
      </c>
      <c r="C128">
        <v>14529.65</v>
      </c>
      <c r="D128">
        <v>14539.1</v>
      </c>
      <c r="E128">
        <v>14527.4</v>
      </c>
      <c r="F128">
        <v>14529.55</v>
      </c>
      <c r="G128" s="1">
        <f t="shared" si="16"/>
        <v>8.75</v>
      </c>
      <c r="H128" s="1">
        <f t="shared" si="25"/>
        <v>10.171349385508087</v>
      </c>
      <c r="I128" s="1">
        <f>IF(A128&lt;=$C$3,"",MAX(INDEX($D$15:$D$713,A128-$C$3):D127))</f>
        <v>14535.5</v>
      </c>
      <c r="J128" s="1">
        <f>IF(A128&lt;=$C$4,"",MIN(INDEX($E$15:$E$713,A128-$C$4):E127))</f>
        <v>14523.95</v>
      </c>
      <c r="K128" t="str">
        <f t="shared" si="19"/>
        <v>buy</v>
      </c>
      <c r="L128" s="1">
        <f t="shared" si="17"/>
        <v>14535.5</v>
      </c>
      <c r="M128" s="1">
        <f t="shared" si="20"/>
        <v>14520.039553026085</v>
      </c>
      <c r="N128" s="1">
        <f t="shared" si="21"/>
        <v>14551.570893947828</v>
      </c>
      <c r="O128" t="str">
        <f t="shared" si="18"/>
        <v>buy</v>
      </c>
      <c r="P128" s="1">
        <f t="shared" si="22"/>
        <v>14530.55</v>
      </c>
      <c r="Q128" s="1">
        <f t="shared" si="23"/>
        <v>10.510446973914885</v>
      </c>
      <c r="R128" t="str">
        <f t="shared" si="26"/>
        <v/>
      </c>
      <c r="S128" t="str">
        <f t="shared" si="24"/>
        <v/>
      </c>
      <c r="AA128">
        <f t="shared" si="15"/>
        <v>1</v>
      </c>
      <c r="AB128">
        <f t="shared" si="14"/>
        <v>1</v>
      </c>
    </row>
    <row r="129" spans="1:28" x14ac:dyDescent="0.3">
      <c r="A129">
        <v>115</v>
      </c>
      <c r="B129" t="s">
        <v>164</v>
      </c>
      <c r="C129">
        <v>14529.15</v>
      </c>
      <c r="D129">
        <v>14537.45</v>
      </c>
      <c r="E129">
        <v>14524.1</v>
      </c>
      <c r="F129">
        <v>14526.35</v>
      </c>
      <c r="G129" s="1">
        <f t="shared" si="16"/>
        <v>11.700000000000728</v>
      </c>
      <c r="H129" s="1">
        <f t="shared" si="25"/>
        <v>10.24778191623272</v>
      </c>
      <c r="I129" s="1">
        <f>IF(A129&lt;=$C$3,"",MAX(INDEX($D$15:$D$713,A129-$C$3):D128))</f>
        <v>14539.1</v>
      </c>
      <c r="J129" s="1">
        <f>IF(A129&lt;=$C$4,"",MIN(INDEX($E$15:$E$713,A129-$C$4):E128))</f>
        <v>14523.95</v>
      </c>
      <c r="K129" t="str">
        <f t="shared" si="19"/>
        <v/>
      </c>
      <c r="L129" s="1" t="str">
        <f t="shared" si="17"/>
        <v/>
      </c>
      <c r="M129" s="1">
        <f t="shared" si="20"/>
        <v>14520.039553026085</v>
      </c>
      <c r="N129" s="1">
        <f t="shared" si="21"/>
        <v>14551.570893947828</v>
      </c>
      <c r="O129" t="str">
        <f t="shared" si="18"/>
        <v>buy</v>
      </c>
      <c r="P129" s="1">
        <f t="shared" si="22"/>
        <v>14530.55</v>
      </c>
      <c r="Q129" s="1">
        <f t="shared" si="23"/>
        <v>10.510446973914885</v>
      </c>
      <c r="R129" t="str">
        <f t="shared" si="26"/>
        <v/>
      </c>
      <c r="S129" t="str">
        <f t="shared" si="24"/>
        <v/>
      </c>
      <c r="AA129" t="str">
        <f t="shared" si="15"/>
        <v/>
      </c>
      <c r="AB129" t="str">
        <f t="shared" si="14"/>
        <v/>
      </c>
    </row>
    <row r="130" spans="1:28" x14ac:dyDescent="0.3">
      <c r="A130">
        <v>116</v>
      </c>
      <c r="B130" t="s">
        <v>165</v>
      </c>
      <c r="C130">
        <v>14526.2</v>
      </c>
      <c r="D130">
        <v>14531</v>
      </c>
      <c r="E130">
        <v>14517.95</v>
      </c>
      <c r="F130">
        <v>14529.85</v>
      </c>
      <c r="G130" s="1">
        <f t="shared" si="16"/>
        <v>13.350000000000364</v>
      </c>
      <c r="H130" s="1">
        <f t="shared" si="25"/>
        <v>10.402892820421101</v>
      </c>
      <c r="I130" s="1">
        <f>IF(A130&lt;=$C$3,"",MAX(INDEX($D$15:$D$713,A130-$C$3):D129))</f>
        <v>14539.1</v>
      </c>
      <c r="J130" s="1">
        <f>IF(A130&lt;=$C$4,"",MIN(INDEX($E$15:$E$713,A130-$C$4):E129))</f>
        <v>14523.95</v>
      </c>
      <c r="K130" t="str">
        <f t="shared" si="19"/>
        <v>sell</v>
      </c>
      <c r="L130" s="1">
        <f t="shared" si="17"/>
        <v>14523.95</v>
      </c>
      <c r="M130" s="1" t="str">
        <f t="shared" si="20"/>
        <v/>
      </c>
      <c r="N130" s="1" t="str">
        <f t="shared" si="21"/>
        <v/>
      </c>
      <c r="O130" t="str">
        <f t="shared" si="18"/>
        <v>SL</v>
      </c>
      <c r="P130" s="1" t="str">
        <f t="shared" si="22"/>
        <v/>
      </c>
      <c r="Q130" s="1" t="str">
        <f t="shared" si="23"/>
        <v/>
      </c>
      <c r="R130">
        <f t="shared" si="26"/>
        <v>-10.510446973914441</v>
      </c>
      <c r="S130" t="str">
        <f t="shared" si="24"/>
        <v/>
      </c>
      <c r="AA130" t="str">
        <f t="shared" si="15"/>
        <v/>
      </c>
      <c r="AB130" t="str">
        <f t="shared" si="14"/>
        <v/>
      </c>
    </row>
    <row r="131" spans="1:28" x14ac:dyDescent="0.3">
      <c r="A131">
        <v>117</v>
      </c>
      <c r="B131" t="s">
        <v>166</v>
      </c>
      <c r="C131">
        <v>14529.8</v>
      </c>
      <c r="D131">
        <v>14537.6</v>
      </c>
      <c r="E131">
        <v>14527.05</v>
      </c>
      <c r="F131">
        <v>14533.1</v>
      </c>
      <c r="G131" s="1">
        <f t="shared" si="16"/>
        <v>13.049999999999272</v>
      </c>
      <c r="H131" s="1">
        <f t="shared" si="25"/>
        <v>10.535248179400011</v>
      </c>
      <c r="I131" s="1">
        <f>IF(A131&lt;=$C$3,"",MAX(INDEX($D$15:$D$713,A131-$C$3):D130))</f>
        <v>14539.1</v>
      </c>
      <c r="J131" s="1">
        <f>IF(A131&lt;=$C$4,"",MIN(INDEX($E$15:$E$713,A131-$C$4):E130))</f>
        <v>14517.95</v>
      </c>
      <c r="K131" t="str">
        <f t="shared" si="19"/>
        <v/>
      </c>
      <c r="L131" s="1" t="str">
        <f t="shared" si="17"/>
        <v/>
      </c>
      <c r="M131" s="1" t="str">
        <f t="shared" si="20"/>
        <v/>
      </c>
      <c r="N131" s="1" t="str">
        <f t="shared" si="21"/>
        <v/>
      </c>
      <c r="O131" t="str">
        <f t="shared" si="18"/>
        <v/>
      </c>
      <c r="P131" s="1" t="str">
        <f t="shared" si="22"/>
        <v/>
      </c>
      <c r="Q131" s="1" t="str">
        <f t="shared" si="23"/>
        <v/>
      </c>
      <c r="R131" t="str">
        <f t="shared" si="26"/>
        <v/>
      </c>
      <c r="S131" t="str">
        <f t="shared" si="24"/>
        <v/>
      </c>
      <c r="AA131" t="str">
        <f t="shared" si="15"/>
        <v/>
      </c>
      <c r="AB131" t="str">
        <f t="shared" si="14"/>
        <v/>
      </c>
    </row>
    <row r="132" spans="1:28" x14ac:dyDescent="0.3">
      <c r="A132">
        <v>118</v>
      </c>
      <c r="B132" t="s">
        <v>167</v>
      </c>
      <c r="C132">
        <v>14532.7</v>
      </c>
      <c r="D132">
        <v>14542.45</v>
      </c>
      <c r="E132">
        <v>14529.9</v>
      </c>
      <c r="F132">
        <v>14538.05</v>
      </c>
      <c r="G132" s="1">
        <f t="shared" si="16"/>
        <v>10.550000000001091</v>
      </c>
      <c r="H132" s="1">
        <f t="shared" si="25"/>
        <v>10.535985770430065</v>
      </c>
      <c r="I132" s="1">
        <f>IF(A132&lt;=$C$3,"",MAX(INDEX($D$15:$D$713,A132-$C$3):D131))</f>
        <v>14537.6</v>
      </c>
      <c r="J132" s="1">
        <f>IF(A132&lt;=$C$4,"",MIN(INDEX($E$15:$E$713,A132-$C$4):E131))</f>
        <v>14517.95</v>
      </c>
      <c r="K132" t="str">
        <f t="shared" si="19"/>
        <v>buy</v>
      </c>
      <c r="L132" s="1">
        <f t="shared" si="17"/>
        <v>14537.6</v>
      </c>
      <c r="M132" s="1">
        <f t="shared" si="20"/>
        <v>14527.064014229571</v>
      </c>
      <c r="N132" s="1">
        <f t="shared" si="21"/>
        <v>14558.67197154086</v>
      </c>
      <c r="O132" t="str">
        <f t="shared" si="18"/>
        <v>buy</v>
      </c>
      <c r="P132" s="1">
        <f t="shared" si="22"/>
        <v>14537.6</v>
      </c>
      <c r="Q132" s="1">
        <f t="shared" si="23"/>
        <v>10.535985770430065</v>
      </c>
      <c r="R132" t="str">
        <f t="shared" si="26"/>
        <v/>
      </c>
      <c r="S132" t="str">
        <f t="shared" si="24"/>
        <v>buy</v>
      </c>
      <c r="AA132">
        <f t="shared" si="15"/>
        <v>1</v>
      </c>
      <c r="AB132">
        <f t="shared" si="14"/>
        <v>1</v>
      </c>
    </row>
    <row r="133" spans="1:28" x14ac:dyDescent="0.3">
      <c r="A133">
        <v>119</v>
      </c>
      <c r="B133" t="s">
        <v>168</v>
      </c>
      <c r="C133">
        <v>14538.6</v>
      </c>
      <c r="D133">
        <v>14541.8</v>
      </c>
      <c r="E133">
        <v>14535.85</v>
      </c>
      <c r="F133">
        <v>14538.3</v>
      </c>
      <c r="G133" s="1">
        <f t="shared" si="16"/>
        <v>12.550000000001091</v>
      </c>
      <c r="H133" s="1">
        <f t="shared" si="25"/>
        <v>10.636686481908615</v>
      </c>
      <c r="I133" s="1">
        <f>IF(A133&lt;=$C$3,"",MAX(INDEX($D$15:$D$713,A133-$C$3):D132))</f>
        <v>14542.45</v>
      </c>
      <c r="J133" s="1">
        <f>IF(A133&lt;=$C$4,"",MIN(INDEX($E$15:$E$713,A133-$C$4):E132))</f>
        <v>14517.95</v>
      </c>
      <c r="K133" t="str">
        <f t="shared" si="19"/>
        <v/>
      </c>
      <c r="L133" s="1" t="str">
        <f t="shared" si="17"/>
        <v/>
      </c>
      <c r="M133" s="1">
        <f t="shared" si="20"/>
        <v>14527.064014229571</v>
      </c>
      <c r="N133" s="1">
        <f t="shared" si="21"/>
        <v>14558.67197154086</v>
      </c>
      <c r="O133" t="str">
        <f t="shared" si="18"/>
        <v>buy</v>
      </c>
      <c r="P133" s="1">
        <f t="shared" si="22"/>
        <v>14537.6</v>
      </c>
      <c r="Q133" s="1">
        <f t="shared" si="23"/>
        <v>10.535985770430065</v>
      </c>
      <c r="R133" t="str">
        <f t="shared" si="26"/>
        <v/>
      </c>
      <c r="S133" t="str">
        <f t="shared" si="24"/>
        <v/>
      </c>
      <c r="AA133" t="str">
        <f t="shared" si="15"/>
        <v/>
      </c>
      <c r="AB133" t="str">
        <f t="shared" si="14"/>
        <v/>
      </c>
    </row>
    <row r="134" spans="1:28" x14ac:dyDescent="0.3">
      <c r="A134">
        <v>120</v>
      </c>
      <c r="B134" t="s">
        <v>169</v>
      </c>
      <c r="C134">
        <v>14538.9</v>
      </c>
      <c r="D134">
        <v>14548.55</v>
      </c>
      <c r="E134">
        <v>14530.05</v>
      </c>
      <c r="F134">
        <v>14536.2</v>
      </c>
      <c r="G134" s="1">
        <f t="shared" si="16"/>
        <v>5.9499999999989086</v>
      </c>
      <c r="H134" s="1">
        <f t="shared" si="25"/>
        <v>10.40235215781313</v>
      </c>
      <c r="I134" s="1">
        <f>IF(A134&lt;=$C$3,"",MAX(INDEX($D$15:$D$713,A134-$C$3):D133))</f>
        <v>14542.45</v>
      </c>
      <c r="J134" s="1">
        <f>IF(A134&lt;=$C$4,"",MIN(INDEX($E$15:$E$713,A134-$C$4):E133))</f>
        <v>14527.05</v>
      </c>
      <c r="K134" t="str">
        <f t="shared" si="19"/>
        <v>buy</v>
      </c>
      <c r="L134" s="1">
        <f t="shared" si="17"/>
        <v>14542.45</v>
      </c>
      <c r="M134" s="1">
        <f t="shared" si="20"/>
        <v>14527.064014229571</v>
      </c>
      <c r="N134" s="1">
        <f t="shared" si="21"/>
        <v>14558.67197154086</v>
      </c>
      <c r="O134" t="str">
        <f t="shared" si="18"/>
        <v>buy</v>
      </c>
      <c r="P134" s="1">
        <f t="shared" si="22"/>
        <v>14537.6</v>
      </c>
      <c r="Q134" s="1">
        <f t="shared" si="23"/>
        <v>10.535985770430065</v>
      </c>
      <c r="R134" t="str">
        <f t="shared" si="26"/>
        <v/>
      </c>
      <c r="S134" t="str">
        <f t="shared" si="24"/>
        <v/>
      </c>
      <c r="AA134">
        <f t="shared" si="15"/>
        <v>1</v>
      </c>
      <c r="AB134">
        <f t="shared" si="14"/>
        <v>1</v>
      </c>
    </row>
    <row r="135" spans="1:28" x14ac:dyDescent="0.3">
      <c r="A135">
        <v>121</v>
      </c>
      <c r="B135" t="s">
        <v>170</v>
      </c>
      <c r="C135">
        <v>14536.85</v>
      </c>
      <c r="D135">
        <v>14539.8</v>
      </c>
      <c r="E135">
        <v>14533.9</v>
      </c>
      <c r="F135">
        <v>14537.6</v>
      </c>
      <c r="G135" s="1">
        <f t="shared" si="16"/>
        <v>18.5</v>
      </c>
      <c r="H135" s="1">
        <f t="shared" si="25"/>
        <v>10.807234549922473</v>
      </c>
      <c r="I135" s="1">
        <f>IF(A135&lt;=$C$3,"",MAX(INDEX($D$15:$D$713,A135-$C$3):D134))</f>
        <v>14548.55</v>
      </c>
      <c r="J135" s="1">
        <f>IF(A135&lt;=$C$4,"",MIN(INDEX($E$15:$E$713,A135-$C$4):E134))</f>
        <v>14529.9</v>
      </c>
      <c r="K135" t="str">
        <f t="shared" si="19"/>
        <v/>
      </c>
      <c r="L135" s="1" t="str">
        <f t="shared" si="17"/>
        <v/>
      </c>
      <c r="M135" s="1">
        <f t="shared" si="20"/>
        <v>14527.064014229571</v>
      </c>
      <c r="N135" s="1">
        <f t="shared" si="21"/>
        <v>14558.67197154086</v>
      </c>
      <c r="O135" t="str">
        <f t="shared" si="18"/>
        <v>buy</v>
      </c>
      <c r="P135" s="1">
        <f t="shared" si="22"/>
        <v>14537.6</v>
      </c>
      <c r="Q135" s="1">
        <f t="shared" si="23"/>
        <v>10.535985770430065</v>
      </c>
      <c r="R135" t="str">
        <f t="shared" si="26"/>
        <v/>
      </c>
      <c r="S135" t="str">
        <f t="shared" si="24"/>
        <v/>
      </c>
      <c r="AA135" t="str">
        <f t="shared" si="15"/>
        <v/>
      </c>
      <c r="AB135" t="str">
        <f t="shared" si="14"/>
        <v/>
      </c>
    </row>
    <row r="136" spans="1:28" x14ac:dyDescent="0.3">
      <c r="A136">
        <v>122</v>
      </c>
      <c r="B136" t="s">
        <v>171</v>
      </c>
      <c r="C136">
        <v>14537.5</v>
      </c>
      <c r="D136">
        <v>14539.2</v>
      </c>
      <c r="E136">
        <v>14529.7</v>
      </c>
      <c r="F136">
        <v>14533.55</v>
      </c>
      <c r="G136" s="1">
        <f t="shared" si="16"/>
        <v>5.8999999999996362</v>
      </c>
      <c r="H136" s="1">
        <f t="shared" si="25"/>
        <v>10.561872822426331</v>
      </c>
      <c r="I136" s="1">
        <f>IF(A136&lt;=$C$3,"",MAX(INDEX($D$15:$D$713,A136-$C$3):D135))</f>
        <v>14548.55</v>
      </c>
      <c r="J136" s="1">
        <f>IF(A136&lt;=$C$4,"",MIN(INDEX($E$15:$E$713,A136-$C$4):E135))</f>
        <v>14530.05</v>
      </c>
      <c r="K136" t="str">
        <f t="shared" si="19"/>
        <v>sell</v>
      </c>
      <c r="L136" s="1">
        <f t="shared" si="17"/>
        <v>14530.05</v>
      </c>
      <c r="M136" s="1">
        <f t="shared" si="20"/>
        <v>14527.064014229571</v>
      </c>
      <c r="N136" s="1">
        <f t="shared" si="21"/>
        <v>14558.67197154086</v>
      </c>
      <c r="O136" t="str">
        <f t="shared" si="18"/>
        <v>buy</v>
      </c>
      <c r="P136" s="1">
        <f t="shared" si="22"/>
        <v>14537.6</v>
      </c>
      <c r="Q136" s="1">
        <f t="shared" si="23"/>
        <v>10.535985770430065</v>
      </c>
      <c r="R136" t="str">
        <f t="shared" si="26"/>
        <v/>
      </c>
      <c r="S136" t="str">
        <f t="shared" si="24"/>
        <v/>
      </c>
      <c r="AA136" t="str">
        <f t="shared" si="15"/>
        <v/>
      </c>
      <c r="AB136" t="str">
        <f t="shared" si="14"/>
        <v/>
      </c>
    </row>
    <row r="137" spans="1:28" x14ac:dyDescent="0.3">
      <c r="A137">
        <v>123</v>
      </c>
      <c r="B137" t="s">
        <v>172</v>
      </c>
      <c r="C137">
        <v>14533.55</v>
      </c>
      <c r="D137">
        <v>14536.8</v>
      </c>
      <c r="E137">
        <v>14531.25</v>
      </c>
      <c r="F137">
        <v>14533.55</v>
      </c>
      <c r="G137" s="1">
        <f t="shared" si="16"/>
        <v>9.5</v>
      </c>
      <c r="H137" s="1">
        <f t="shared" si="25"/>
        <v>10.508779181305014</v>
      </c>
      <c r="I137" s="1">
        <f>IF(A137&lt;=$C$3,"",MAX(INDEX($D$15:$D$713,A137-$C$3):D136))</f>
        <v>14548.55</v>
      </c>
      <c r="J137" s="1">
        <f>IF(A137&lt;=$C$4,"",MIN(INDEX($E$15:$E$713,A137-$C$4):E136))</f>
        <v>14529.7</v>
      </c>
      <c r="K137" t="str">
        <f t="shared" si="19"/>
        <v/>
      </c>
      <c r="L137" s="1" t="str">
        <f t="shared" si="17"/>
        <v/>
      </c>
      <c r="M137" s="1">
        <f t="shared" si="20"/>
        <v>14527.064014229571</v>
      </c>
      <c r="N137" s="1">
        <f t="shared" si="21"/>
        <v>14558.67197154086</v>
      </c>
      <c r="O137" t="str">
        <f t="shared" si="18"/>
        <v>buy</v>
      </c>
      <c r="P137" s="1">
        <f t="shared" si="22"/>
        <v>14537.6</v>
      </c>
      <c r="Q137" s="1">
        <f t="shared" si="23"/>
        <v>10.535985770430065</v>
      </c>
      <c r="R137" t="str">
        <f t="shared" si="26"/>
        <v/>
      </c>
      <c r="S137" t="str">
        <f t="shared" si="24"/>
        <v/>
      </c>
      <c r="AA137" t="str">
        <f t="shared" si="15"/>
        <v/>
      </c>
      <c r="AB137" t="str">
        <f t="shared" si="14"/>
        <v/>
      </c>
    </row>
    <row r="138" spans="1:28" x14ac:dyDescent="0.3">
      <c r="A138">
        <v>124</v>
      </c>
      <c r="B138" t="s">
        <v>173</v>
      </c>
      <c r="C138">
        <v>14533.65</v>
      </c>
      <c r="D138">
        <v>14539.05</v>
      </c>
      <c r="E138">
        <v>14525.55</v>
      </c>
      <c r="F138">
        <v>14537.15</v>
      </c>
      <c r="G138" s="1">
        <f t="shared" si="16"/>
        <v>5.5499999999992724</v>
      </c>
      <c r="H138" s="1">
        <f t="shared" si="25"/>
        <v>10.260840222239727</v>
      </c>
      <c r="I138" s="1">
        <f>IF(A138&lt;=$C$3,"",MAX(INDEX($D$15:$D$713,A138-$C$3):D137))</f>
        <v>14539.8</v>
      </c>
      <c r="J138" s="1">
        <f>IF(A138&lt;=$C$4,"",MIN(INDEX($E$15:$E$713,A138-$C$4):E137))</f>
        <v>14529.7</v>
      </c>
      <c r="K138" t="str">
        <f t="shared" si="19"/>
        <v>sell</v>
      </c>
      <c r="L138" s="1">
        <f t="shared" si="17"/>
        <v>14529.7</v>
      </c>
      <c r="M138" s="1" t="str">
        <f t="shared" si="20"/>
        <v/>
      </c>
      <c r="N138" s="1" t="str">
        <f t="shared" si="21"/>
        <v/>
      </c>
      <c r="O138" t="str">
        <f t="shared" si="18"/>
        <v>SL</v>
      </c>
      <c r="P138" s="1" t="str">
        <f t="shared" si="22"/>
        <v/>
      </c>
      <c r="Q138" s="1" t="str">
        <f t="shared" si="23"/>
        <v/>
      </c>
      <c r="R138">
        <f t="shared" si="26"/>
        <v>-10.535985770429761</v>
      </c>
      <c r="S138" t="str">
        <f t="shared" si="24"/>
        <v/>
      </c>
      <c r="AA138" t="str">
        <f t="shared" si="15"/>
        <v/>
      </c>
      <c r="AB138" t="str">
        <f t="shared" si="14"/>
        <v/>
      </c>
    </row>
    <row r="139" spans="1:28" x14ac:dyDescent="0.3">
      <c r="A139">
        <v>125</v>
      </c>
      <c r="B139" t="s">
        <v>174</v>
      </c>
      <c r="C139">
        <v>14537.15</v>
      </c>
      <c r="D139">
        <v>14539.95</v>
      </c>
      <c r="E139">
        <v>14530.15</v>
      </c>
      <c r="F139">
        <v>14535.4</v>
      </c>
      <c r="G139" s="1">
        <f t="shared" si="16"/>
        <v>13.5</v>
      </c>
      <c r="H139" s="1">
        <f t="shared" si="25"/>
        <v>10.422798211127741</v>
      </c>
      <c r="I139" s="1">
        <f>IF(A139&lt;=$C$3,"",MAX(INDEX($D$15:$D$713,A139-$C$3):D138))</f>
        <v>14539.2</v>
      </c>
      <c r="J139" s="1">
        <f>IF(A139&lt;=$C$4,"",MIN(INDEX($E$15:$E$713,A139-$C$4):E138))</f>
        <v>14525.55</v>
      </c>
      <c r="K139" t="str">
        <f t="shared" si="19"/>
        <v>buy</v>
      </c>
      <c r="L139" s="1">
        <f t="shared" si="17"/>
        <v>14539.2</v>
      </c>
      <c r="M139" s="1">
        <f t="shared" si="20"/>
        <v>14528.777201788873</v>
      </c>
      <c r="N139" s="1">
        <f t="shared" si="21"/>
        <v>14560.045596422256</v>
      </c>
      <c r="O139" t="str">
        <f t="shared" si="18"/>
        <v>buy</v>
      </c>
      <c r="P139" s="1">
        <f t="shared" si="22"/>
        <v>14539.2</v>
      </c>
      <c r="Q139" s="1">
        <f t="shared" si="23"/>
        <v>10.422798211127741</v>
      </c>
      <c r="R139" t="str">
        <f t="shared" si="26"/>
        <v/>
      </c>
      <c r="S139" t="str">
        <f t="shared" si="24"/>
        <v>buy</v>
      </c>
      <c r="AA139">
        <f t="shared" si="15"/>
        <v>1</v>
      </c>
      <c r="AB139">
        <f t="shared" si="14"/>
        <v>1</v>
      </c>
    </row>
    <row r="140" spans="1:28" x14ac:dyDescent="0.3">
      <c r="A140">
        <v>126</v>
      </c>
      <c r="B140" t="s">
        <v>175</v>
      </c>
      <c r="C140">
        <v>14535.45</v>
      </c>
      <c r="D140">
        <v>14541.7</v>
      </c>
      <c r="E140">
        <v>14530.9</v>
      </c>
      <c r="F140">
        <v>14536.65</v>
      </c>
      <c r="G140" s="1">
        <f t="shared" si="16"/>
        <v>9.8000000000010914</v>
      </c>
      <c r="H140" s="1">
        <f t="shared" si="25"/>
        <v>10.391658300571409</v>
      </c>
      <c r="I140" s="1">
        <f>IF(A140&lt;=$C$3,"",MAX(INDEX($D$15:$D$713,A140-$C$3):D139))</f>
        <v>14539.95</v>
      </c>
      <c r="J140" s="1">
        <f>IF(A140&lt;=$C$4,"",MIN(INDEX($E$15:$E$713,A140-$C$4):E139))</f>
        <v>14525.55</v>
      </c>
      <c r="K140" t="str">
        <f t="shared" si="19"/>
        <v>buy</v>
      </c>
      <c r="L140" s="1">
        <f t="shared" si="17"/>
        <v>14539.95</v>
      </c>
      <c r="M140" s="1">
        <f t="shared" si="20"/>
        <v>14528.777201788873</v>
      </c>
      <c r="N140" s="1">
        <f t="shared" si="21"/>
        <v>14560.045596422256</v>
      </c>
      <c r="O140" t="str">
        <f t="shared" si="18"/>
        <v>buy</v>
      </c>
      <c r="P140" s="1">
        <f t="shared" si="22"/>
        <v>14539.2</v>
      </c>
      <c r="Q140" s="1">
        <f t="shared" si="23"/>
        <v>10.422798211127741</v>
      </c>
      <c r="R140" t="str">
        <f t="shared" si="26"/>
        <v/>
      </c>
      <c r="S140" t="str">
        <f t="shared" si="24"/>
        <v/>
      </c>
      <c r="AA140">
        <f t="shared" si="15"/>
        <v>1</v>
      </c>
      <c r="AB140">
        <f t="shared" si="14"/>
        <v>1</v>
      </c>
    </row>
    <row r="141" spans="1:28" x14ac:dyDescent="0.3">
      <c r="A141">
        <v>127</v>
      </c>
      <c r="B141" t="s">
        <v>176</v>
      </c>
      <c r="C141">
        <v>14536</v>
      </c>
      <c r="D141">
        <v>14540.9</v>
      </c>
      <c r="E141">
        <v>14531.55</v>
      </c>
      <c r="F141">
        <v>14537.1</v>
      </c>
      <c r="G141" s="1">
        <f t="shared" si="16"/>
        <v>10.800000000001091</v>
      </c>
      <c r="H141" s="1">
        <f t="shared" si="25"/>
        <v>10.412075385542893</v>
      </c>
      <c r="I141" s="1">
        <f>IF(A141&lt;=$C$3,"",MAX(INDEX($D$15:$D$713,A141-$C$3):D140))</f>
        <v>14541.7</v>
      </c>
      <c r="J141" s="1">
        <f>IF(A141&lt;=$C$4,"",MIN(INDEX($E$15:$E$713,A141-$C$4):E140))</f>
        <v>14525.55</v>
      </c>
      <c r="K141" t="str">
        <f t="shared" si="19"/>
        <v/>
      </c>
      <c r="L141" s="1" t="str">
        <f t="shared" si="17"/>
        <v/>
      </c>
      <c r="M141" s="1">
        <f t="shared" si="20"/>
        <v>14528.777201788873</v>
      </c>
      <c r="N141" s="1">
        <f t="shared" si="21"/>
        <v>14560.045596422256</v>
      </c>
      <c r="O141" t="str">
        <f t="shared" si="18"/>
        <v>buy</v>
      </c>
      <c r="P141" s="1">
        <f t="shared" si="22"/>
        <v>14539.2</v>
      </c>
      <c r="Q141" s="1">
        <f t="shared" si="23"/>
        <v>10.422798211127741</v>
      </c>
      <c r="R141" t="str">
        <f t="shared" si="26"/>
        <v/>
      </c>
      <c r="S141" t="str">
        <f t="shared" si="24"/>
        <v/>
      </c>
      <c r="AA141" t="str">
        <f t="shared" si="15"/>
        <v/>
      </c>
      <c r="AB141" t="str">
        <f t="shared" si="14"/>
        <v/>
      </c>
    </row>
    <row r="142" spans="1:28" x14ac:dyDescent="0.3">
      <c r="A142">
        <v>128</v>
      </c>
      <c r="B142" t="s">
        <v>177</v>
      </c>
      <c r="C142">
        <v>14537.6</v>
      </c>
      <c r="D142">
        <v>14545.4</v>
      </c>
      <c r="E142">
        <v>14535.85</v>
      </c>
      <c r="F142">
        <v>14541.15</v>
      </c>
      <c r="G142" s="1">
        <f t="shared" si="16"/>
        <v>9.3500000000003638</v>
      </c>
      <c r="H142" s="1">
        <f t="shared" si="25"/>
        <v>10.358971616265766</v>
      </c>
      <c r="I142" s="1">
        <f>IF(A142&lt;=$C$3,"",MAX(INDEX($D$15:$D$713,A142-$C$3):D141))</f>
        <v>14541.7</v>
      </c>
      <c r="J142" s="1">
        <f>IF(A142&lt;=$C$4,"",MIN(INDEX($E$15:$E$713,A142-$C$4):E141))</f>
        <v>14530.15</v>
      </c>
      <c r="K142" t="str">
        <f t="shared" si="19"/>
        <v>buy</v>
      </c>
      <c r="L142" s="1">
        <f t="shared" si="17"/>
        <v>14541.7</v>
      </c>
      <c r="M142" s="1">
        <f t="shared" si="20"/>
        <v>14528.777201788873</v>
      </c>
      <c r="N142" s="1">
        <f t="shared" si="21"/>
        <v>14560.045596422256</v>
      </c>
      <c r="O142" t="str">
        <f t="shared" si="18"/>
        <v>buy</v>
      </c>
      <c r="P142" s="1">
        <f t="shared" si="22"/>
        <v>14539.2</v>
      </c>
      <c r="Q142" s="1">
        <f t="shared" si="23"/>
        <v>10.422798211127741</v>
      </c>
      <c r="R142" t="str">
        <f t="shared" si="26"/>
        <v/>
      </c>
      <c r="S142" t="str">
        <f t="shared" si="24"/>
        <v/>
      </c>
      <c r="AA142">
        <f t="shared" si="15"/>
        <v>1</v>
      </c>
      <c r="AB142">
        <f t="shared" si="14"/>
        <v>1</v>
      </c>
    </row>
    <row r="143" spans="1:28" x14ac:dyDescent="0.3">
      <c r="A143">
        <v>129</v>
      </c>
      <c r="B143" t="s">
        <v>178</v>
      </c>
      <c r="C143">
        <v>14541.45</v>
      </c>
      <c r="D143">
        <v>14545.5</v>
      </c>
      <c r="E143">
        <v>14534.95</v>
      </c>
      <c r="F143">
        <v>14539.7</v>
      </c>
      <c r="G143" s="1">
        <f t="shared" si="16"/>
        <v>9.5499999999992724</v>
      </c>
      <c r="H143" s="1">
        <f t="shared" si="25"/>
        <v>10.31852303545244</v>
      </c>
      <c r="I143" s="1">
        <f>IF(A143&lt;=$C$3,"",MAX(INDEX($D$15:$D$713,A143-$C$3):D142))</f>
        <v>14545.4</v>
      </c>
      <c r="J143" s="1">
        <f>IF(A143&lt;=$C$4,"",MIN(INDEX($E$15:$E$713,A143-$C$4):E142))</f>
        <v>14530.9</v>
      </c>
      <c r="K143" t="str">
        <f t="shared" si="19"/>
        <v>buy</v>
      </c>
      <c r="L143" s="1">
        <f t="shared" si="17"/>
        <v>14545.4</v>
      </c>
      <c r="M143" s="1">
        <f t="shared" si="20"/>
        <v>14528.777201788873</v>
      </c>
      <c r="N143" s="1">
        <f t="shared" si="21"/>
        <v>14560.045596422256</v>
      </c>
      <c r="O143" t="str">
        <f t="shared" si="18"/>
        <v>buy</v>
      </c>
      <c r="P143" s="1">
        <f t="shared" si="22"/>
        <v>14539.2</v>
      </c>
      <c r="Q143" s="1">
        <f t="shared" si="23"/>
        <v>10.422798211127741</v>
      </c>
      <c r="R143" t="str">
        <f t="shared" si="26"/>
        <v/>
      </c>
      <c r="S143" t="str">
        <f t="shared" si="24"/>
        <v/>
      </c>
      <c r="AA143">
        <f t="shared" si="15"/>
        <v>1</v>
      </c>
      <c r="AB143">
        <f t="shared" si="14"/>
        <v>1</v>
      </c>
    </row>
    <row r="144" spans="1:28" x14ac:dyDescent="0.3">
      <c r="A144">
        <v>130</v>
      </c>
      <c r="B144" t="s">
        <v>179</v>
      </c>
      <c r="C144">
        <v>14539.8</v>
      </c>
      <c r="D144">
        <v>14542</v>
      </c>
      <c r="E144">
        <v>14537.65</v>
      </c>
      <c r="F144">
        <v>14539.4</v>
      </c>
      <c r="G144" s="1">
        <f t="shared" si="16"/>
        <v>10.549999999999272</v>
      </c>
      <c r="H144" s="1">
        <f t="shared" si="25"/>
        <v>10.330096883679783</v>
      </c>
      <c r="I144" s="1">
        <f>IF(A144&lt;=$C$3,"",MAX(INDEX($D$15:$D$713,A144-$C$3):D143))</f>
        <v>14545.5</v>
      </c>
      <c r="J144" s="1">
        <f>IF(A144&lt;=$C$4,"",MIN(INDEX($E$15:$E$713,A144-$C$4):E143))</f>
        <v>14531.55</v>
      </c>
      <c r="K144" t="str">
        <f t="shared" si="19"/>
        <v/>
      </c>
      <c r="L144" s="1" t="str">
        <f t="shared" si="17"/>
        <v/>
      </c>
      <c r="M144" s="1">
        <f t="shared" si="20"/>
        <v>14528.777201788873</v>
      </c>
      <c r="N144" s="1">
        <f t="shared" si="21"/>
        <v>14560.045596422256</v>
      </c>
      <c r="O144" t="str">
        <f t="shared" si="18"/>
        <v>buy</v>
      </c>
      <c r="P144" s="1">
        <f t="shared" si="22"/>
        <v>14539.2</v>
      </c>
      <c r="Q144" s="1">
        <f t="shared" si="23"/>
        <v>10.422798211127741</v>
      </c>
      <c r="R144" t="str">
        <f t="shared" si="26"/>
        <v/>
      </c>
      <c r="S144" t="str">
        <f t="shared" si="24"/>
        <v/>
      </c>
      <c r="AA144" t="str">
        <f t="shared" si="15"/>
        <v/>
      </c>
      <c r="AB144" t="str">
        <f t="shared" ref="AB144:AB207" si="27">IF(AND(AA144=1,O144="buy"),1,"")</f>
        <v/>
      </c>
    </row>
    <row r="145" spans="1:28" x14ac:dyDescent="0.3">
      <c r="A145">
        <v>131</v>
      </c>
      <c r="B145" t="s">
        <v>180</v>
      </c>
      <c r="C145">
        <v>14539.45</v>
      </c>
      <c r="D145">
        <v>14544.5</v>
      </c>
      <c r="E145">
        <v>14530.2</v>
      </c>
      <c r="F145">
        <v>14542.55</v>
      </c>
      <c r="G145" s="1">
        <f t="shared" si="16"/>
        <v>4.3500000000003638</v>
      </c>
      <c r="H145" s="1">
        <f t="shared" si="25"/>
        <v>10.031092039495812</v>
      </c>
      <c r="I145" s="1">
        <f>IF(A145&lt;=$C$3,"",MAX(INDEX($D$15:$D$713,A145-$C$3):D144))</f>
        <v>14545.5</v>
      </c>
      <c r="J145" s="1">
        <f>IF(A145&lt;=$C$4,"",MIN(INDEX($E$15:$E$713,A145-$C$4):E144))</f>
        <v>14534.95</v>
      </c>
      <c r="K145" t="str">
        <f t="shared" si="19"/>
        <v>sell</v>
      </c>
      <c r="L145" s="1">
        <f t="shared" si="17"/>
        <v>14534.95</v>
      </c>
      <c r="M145" s="1">
        <f t="shared" si="20"/>
        <v>14528.777201788873</v>
      </c>
      <c r="N145" s="1">
        <f t="shared" si="21"/>
        <v>14560.045596422256</v>
      </c>
      <c r="O145" t="str">
        <f t="shared" si="18"/>
        <v>buy</v>
      </c>
      <c r="P145" s="1">
        <f t="shared" si="22"/>
        <v>14539.2</v>
      </c>
      <c r="Q145" s="1">
        <f t="shared" si="23"/>
        <v>10.422798211127741</v>
      </c>
      <c r="R145" t="str">
        <f t="shared" si="26"/>
        <v/>
      </c>
      <c r="S145" t="str">
        <f t="shared" si="24"/>
        <v/>
      </c>
      <c r="AA145" t="str">
        <f t="shared" ref="AA145:AA208" si="28">IF(K145="buy",1,"")</f>
        <v/>
      </c>
      <c r="AB145" t="str">
        <f t="shared" si="27"/>
        <v/>
      </c>
    </row>
    <row r="146" spans="1:28" x14ac:dyDescent="0.3">
      <c r="A146">
        <v>132</v>
      </c>
      <c r="B146" t="s">
        <v>181</v>
      </c>
      <c r="C146">
        <v>14542.2</v>
      </c>
      <c r="D146">
        <v>14546.85</v>
      </c>
      <c r="E146">
        <v>14537.3</v>
      </c>
      <c r="F146">
        <v>14542.75</v>
      </c>
      <c r="G146" s="1">
        <f t="shared" ref="G146:G209" si="29">MAX(D145-E145,F144-E145,D145-F144)</f>
        <v>14.299999999999272</v>
      </c>
      <c r="H146" s="1">
        <f t="shared" si="25"/>
        <v>10.244537437520986</v>
      </c>
      <c r="I146" s="1">
        <f>IF(A146&lt;=$C$3,"",MAX(INDEX($D$15:$D$713,A146-$C$3):D145))</f>
        <v>14545.5</v>
      </c>
      <c r="J146" s="1">
        <f>IF(A146&lt;=$C$4,"",MIN(INDEX($E$15:$E$713,A146-$C$4):E145))</f>
        <v>14530.2</v>
      </c>
      <c r="K146" t="str">
        <f t="shared" si="19"/>
        <v>buy</v>
      </c>
      <c r="L146" s="1">
        <f t="shared" si="17"/>
        <v>14545.5</v>
      </c>
      <c r="M146" s="1">
        <f t="shared" si="20"/>
        <v>14528.777201788873</v>
      </c>
      <c r="N146" s="1">
        <f t="shared" si="21"/>
        <v>14560.045596422256</v>
      </c>
      <c r="O146" t="str">
        <f t="shared" si="18"/>
        <v>buy</v>
      </c>
      <c r="P146" s="1">
        <f t="shared" si="22"/>
        <v>14539.2</v>
      </c>
      <c r="Q146" s="1">
        <f t="shared" si="23"/>
        <v>10.422798211127741</v>
      </c>
      <c r="R146" t="str">
        <f t="shared" si="26"/>
        <v/>
      </c>
      <c r="S146" t="str">
        <f t="shared" si="24"/>
        <v/>
      </c>
      <c r="AA146">
        <f t="shared" si="28"/>
        <v>1</v>
      </c>
      <c r="AB146">
        <f t="shared" si="27"/>
        <v>1</v>
      </c>
    </row>
    <row r="147" spans="1:28" x14ac:dyDescent="0.3">
      <c r="A147">
        <v>133</v>
      </c>
      <c r="B147" t="s">
        <v>182</v>
      </c>
      <c r="C147">
        <v>14542.85</v>
      </c>
      <c r="D147">
        <v>14549.1</v>
      </c>
      <c r="E147">
        <v>14538.45</v>
      </c>
      <c r="F147">
        <v>14543.45</v>
      </c>
      <c r="G147" s="1">
        <f t="shared" si="29"/>
        <v>9.5500000000010914</v>
      </c>
      <c r="H147" s="1">
        <f t="shared" si="25"/>
        <v>10.209810565644991</v>
      </c>
      <c r="I147" s="1">
        <f>IF(A147&lt;=$C$3,"",MAX(INDEX($D$15:$D$713,A147-$C$3):D146))</f>
        <v>14546.85</v>
      </c>
      <c r="J147" s="1">
        <f>IF(A147&lt;=$C$4,"",MIN(INDEX($E$15:$E$713,A147-$C$4):E146))</f>
        <v>14530.2</v>
      </c>
      <c r="K147" t="str">
        <f t="shared" si="19"/>
        <v>buy</v>
      </c>
      <c r="L147" s="1">
        <f t="shared" ref="L147:L210" si="30">IF(K147="buy",I147,IF(K147="sell",J147,""))</f>
        <v>14546.85</v>
      </c>
      <c r="M147" s="1">
        <f t="shared" si="20"/>
        <v>14528.777201788873</v>
      </c>
      <c r="N147" s="1">
        <f t="shared" si="21"/>
        <v>14560.045596422256</v>
      </c>
      <c r="O147" t="str">
        <f t="shared" ref="O147:O210" si="31">IF(OR(O146="",O146="SL",O146="TP"),K147,IF(O146="buy",IF(E147&lt;M146,"SL",IF(D147&gt;N146,"TP",O146)),IF(O146="sell",IF(D147&gt;M146,"SL",IF(E147&lt;N146,"TP",O146)),"")))</f>
        <v>buy</v>
      </c>
      <c r="P147" s="1">
        <f t="shared" si="22"/>
        <v>14539.2</v>
      </c>
      <c r="Q147" s="1">
        <f t="shared" si="23"/>
        <v>10.422798211127741</v>
      </c>
      <c r="R147" t="str">
        <f t="shared" si="26"/>
        <v/>
      </c>
      <c r="S147" t="str">
        <f t="shared" si="24"/>
        <v/>
      </c>
      <c r="AA147">
        <f t="shared" si="28"/>
        <v>1</v>
      </c>
      <c r="AB147">
        <f t="shared" si="27"/>
        <v>1</v>
      </c>
    </row>
    <row r="148" spans="1:28" x14ac:dyDescent="0.3">
      <c r="A148">
        <v>134</v>
      </c>
      <c r="B148" t="s">
        <v>183</v>
      </c>
      <c r="C148">
        <v>14543.95</v>
      </c>
      <c r="D148">
        <v>14547.25</v>
      </c>
      <c r="E148">
        <v>14535.75</v>
      </c>
      <c r="F148">
        <v>14542.15</v>
      </c>
      <c r="G148" s="1">
        <f t="shared" si="29"/>
        <v>10.649999999999636</v>
      </c>
      <c r="H148" s="1">
        <f t="shared" si="25"/>
        <v>10.231820037362723</v>
      </c>
      <c r="I148" s="1">
        <f>IF(A148&lt;=$C$3,"",MAX(INDEX($D$15:$D$713,A148-$C$3):D147))</f>
        <v>14549.1</v>
      </c>
      <c r="J148" s="1">
        <f>IF(A148&lt;=$C$4,"",MIN(INDEX($E$15:$E$713,A148-$C$4):E147))</f>
        <v>14530.2</v>
      </c>
      <c r="K148" t="str">
        <f t="shared" si="19"/>
        <v/>
      </c>
      <c r="L148" s="1" t="str">
        <f t="shared" si="30"/>
        <v/>
      </c>
      <c r="M148" s="1">
        <f t="shared" si="20"/>
        <v>14528.777201788873</v>
      </c>
      <c r="N148" s="1">
        <f t="shared" si="21"/>
        <v>14560.045596422256</v>
      </c>
      <c r="O148" t="str">
        <f t="shared" si="31"/>
        <v>buy</v>
      </c>
      <c r="P148" s="1">
        <f t="shared" si="22"/>
        <v>14539.2</v>
      </c>
      <c r="Q148" s="1">
        <f t="shared" si="23"/>
        <v>10.422798211127741</v>
      </c>
      <c r="R148" t="str">
        <f t="shared" si="26"/>
        <v/>
      </c>
      <c r="S148" t="str">
        <f t="shared" si="24"/>
        <v/>
      </c>
      <c r="AA148" t="str">
        <f t="shared" si="28"/>
        <v/>
      </c>
      <c r="AB148" t="str">
        <f t="shared" si="27"/>
        <v/>
      </c>
    </row>
    <row r="149" spans="1:28" x14ac:dyDescent="0.3">
      <c r="A149">
        <v>135</v>
      </c>
      <c r="B149" t="s">
        <v>184</v>
      </c>
      <c r="C149">
        <v>14542.45</v>
      </c>
      <c r="D149">
        <v>14547.8</v>
      </c>
      <c r="E149">
        <v>14536</v>
      </c>
      <c r="F149">
        <v>14540.4</v>
      </c>
      <c r="G149" s="1">
        <f t="shared" si="29"/>
        <v>11.5</v>
      </c>
      <c r="H149" s="1">
        <f t="shared" si="25"/>
        <v>10.295229035494588</v>
      </c>
      <c r="I149" s="1">
        <f>IF(A149&lt;=$C$3,"",MAX(INDEX($D$15:$D$713,A149-$C$3):D148))</f>
        <v>14549.1</v>
      </c>
      <c r="J149" s="1">
        <f>IF(A149&lt;=$C$4,"",MIN(INDEX($E$15:$E$713,A149-$C$4):E148))</f>
        <v>14535.75</v>
      </c>
      <c r="K149" t="str">
        <f t="shared" si="19"/>
        <v/>
      </c>
      <c r="L149" s="1" t="str">
        <f t="shared" si="30"/>
        <v/>
      </c>
      <c r="M149" s="1">
        <f t="shared" si="20"/>
        <v>14528.777201788873</v>
      </c>
      <c r="N149" s="1">
        <f t="shared" si="21"/>
        <v>14560.045596422256</v>
      </c>
      <c r="O149" t="str">
        <f t="shared" si="31"/>
        <v>buy</v>
      </c>
      <c r="P149" s="1">
        <f t="shared" si="22"/>
        <v>14539.2</v>
      </c>
      <c r="Q149" s="1">
        <f t="shared" si="23"/>
        <v>10.422798211127741</v>
      </c>
      <c r="R149" t="str">
        <f t="shared" si="26"/>
        <v/>
      </c>
      <c r="S149" t="str">
        <f t="shared" si="24"/>
        <v/>
      </c>
      <c r="AA149" t="str">
        <f t="shared" si="28"/>
        <v/>
      </c>
      <c r="AB149" t="str">
        <f t="shared" si="27"/>
        <v/>
      </c>
    </row>
    <row r="150" spans="1:28" x14ac:dyDescent="0.3">
      <c r="A150">
        <v>136</v>
      </c>
      <c r="B150" t="s">
        <v>185</v>
      </c>
      <c r="C150">
        <v>14540.25</v>
      </c>
      <c r="D150">
        <v>14541.15</v>
      </c>
      <c r="E150">
        <v>14532.7</v>
      </c>
      <c r="F150">
        <v>14536.9</v>
      </c>
      <c r="G150" s="1">
        <f t="shared" si="29"/>
        <v>11.799999999999272</v>
      </c>
      <c r="H150" s="1">
        <f t="shared" si="25"/>
        <v>10.370467583719822</v>
      </c>
      <c r="I150" s="1">
        <f>IF(A150&lt;=$C$3,"",MAX(INDEX($D$15:$D$713,A150-$C$3):D149))</f>
        <v>14549.1</v>
      </c>
      <c r="J150" s="1">
        <f>IF(A150&lt;=$C$4,"",MIN(INDEX($E$15:$E$713,A150-$C$4):E149))</f>
        <v>14535.75</v>
      </c>
      <c r="K150" t="str">
        <f t="shared" si="19"/>
        <v>sell</v>
      </c>
      <c r="L150" s="1">
        <f t="shared" si="30"/>
        <v>14535.75</v>
      </c>
      <c r="M150" s="1">
        <f t="shared" si="20"/>
        <v>14528.777201788873</v>
      </c>
      <c r="N150" s="1">
        <f t="shared" si="21"/>
        <v>14560.045596422256</v>
      </c>
      <c r="O150" t="str">
        <f t="shared" si="31"/>
        <v>buy</v>
      </c>
      <c r="P150" s="1">
        <f t="shared" si="22"/>
        <v>14539.2</v>
      </c>
      <c r="Q150" s="1">
        <f t="shared" si="23"/>
        <v>10.422798211127741</v>
      </c>
      <c r="R150" t="str">
        <f t="shared" si="26"/>
        <v/>
      </c>
      <c r="S150" t="str">
        <f t="shared" si="24"/>
        <v/>
      </c>
      <c r="AA150" t="str">
        <f t="shared" si="28"/>
        <v/>
      </c>
      <c r="AB150" t="str">
        <f t="shared" si="27"/>
        <v/>
      </c>
    </row>
    <row r="151" spans="1:28" x14ac:dyDescent="0.3">
      <c r="A151">
        <v>137</v>
      </c>
      <c r="B151" t="s">
        <v>186</v>
      </c>
      <c r="C151">
        <v>14536.9</v>
      </c>
      <c r="D151">
        <v>14538.9</v>
      </c>
      <c r="E151">
        <v>14527.15</v>
      </c>
      <c r="F151">
        <v>14535</v>
      </c>
      <c r="G151" s="1">
        <f t="shared" si="29"/>
        <v>8.4499999999989086</v>
      </c>
      <c r="H151" s="1">
        <f t="shared" si="25"/>
        <v>10.274444204533776</v>
      </c>
      <c r="I151" s="1">
        <f>IF(A151&lt;=$C$3,"",MAX(INDEX($D$15:$D$713,A151-$C$3):D150))</f>
        <v>14547.8</v>
      </c>
      <c r="J151" s="1">
        <f>IF(A151&lt;=$C$4,"",MIN(INDEX($E$15:$E$713,A151-$C$4):E150))</f>
        <v>14532.7</v>
      </c>
      <c r="K151" t="str">
        <f t="shared" si="19"/>
        <v>sell</v>
      </c>
      <c r="L151" s="1">
        <f t="shared" si="30"/>
        <v>14532.7</v>
      </c>
      <c r="M151" s="1" t="str">
        <f t="shared" si="20"/>
        <v/>
      </c>
      <c r="N151" s="1" t="str">
        <f t="shared" si="21"/>
        <v/>
      </c>
      <c r="O151" t="str">
        <f t="shared" si="31"/>
        <v>SL</v>
      </c>
      <c r="P151" s="1" t="str">
        <f t="shared" si="22"/>
        <v/>
      </c>
      <c r="Q151" s="1" t="str">
        <f t="shared" si="23"/>
        <v/>
      </c>
      <c r="R151">
        <f t="shared" si="26"/>
        <v>-10.422798211127883</v>
      </c>
      <c r="S151" t="str">
        <f t="shared" si="24"/>
        <v/>
      </c>
      <c r="AA151" t="str">
        <f t="shared" si="28"/>
        <v/>
      </c>
      <c r="AB151" t="str">
        <f t="shared" si="27"/>
        <v/>
      </c>
    </row>
    <row r="152" spans="1:28" x14ac:dyDescent="0.3">
      <c r="A152">
        <v>138</v>
      </c>
      <c r="B152" t="s">
        <v>187</v>
      </c>
      <c r="C152">
        <v>14535.25</v>
      </c>
      <c r="D152">
        <v>14544.5</v>
      </c>
      <c r="E152">
        <v>14531.45</v>
      </c>
      <c r="F152">
        <v>14541.8</v>
      </c>
      <c r="G152" s="1">
        <f t="shared" si="29"/>
        <v>11.75</v>
      </c>
      <c r="H152" s="1">
        <f t="shared" si="25"/>
        <v>10.348221994307087</v>
      </c>
      <c r="I152" s="1">
        <f>IF(A152&lt;=$C$3,"",MAX(INDEX($D$15:$D$713,A152-$C$3):D151))</f>
        <v>14547.8</v>
      </c>
      <c r="J152" s="1">
        <f>IF(A152&lt;=$C$4,"",MIN(INDEX($E$15:$E$713,A152-$C$4):E151))</f>
        <v>14527.15</v>
      </c>
      <c r="K152" t="str">
        <f t="shared" si="19"/>
        <v/>
      </c>
      <c r="L152" s="1" t="str">
        <f t="shared" si="30"/>
        <v/>
      </c>
      <c r="M152" s="1" t="str">
        <f t="shared" si="20"/>
        <v/>
      </c>
      <c r="N152" s="1" t="str">
        <f t="shared" si="21"/>
        <v/>
      </c>
      <c r="O152" t="str">
        <f t="shared" si="31"/>
        <v/>
      </c>
      <c r="P152" s="1" t="str">
        <f t="shared" si="22"/>
        <v/>
      </c>
      <c r="Q152" s="1" t="str">
        <f t="shared" si="23"/>
        <v/>
      </c>
      <c r="R152" t="str">
        <f t="shared" si="26"/>
        <v/>
      </c>
      <c r="S152" t="str">
        <f t="shared" si="24"/>
        <v/>
      </c>
      <c r="AA152" t="str">
        <f t="shared" si="28"/>
        <v/>
      </c>
      <c r="AB152" t="str">
        <f t="shared" si="27"/>
        <v/>
      </c>
    </row>
    <row r="153" spans="1:28" x14ac:dyDescent="0.3">
      <c r="A153">
        <v>139</v>
      </c>
      <c r="B153" t="s">
        <v>188</v>
      </c>
      <c r="C153">
        <v>14541.7</v>
      </c>
      <c r="D153">
        <v>14546.8</v>
      </c>
      <c r="E153">
        <v>14538.15</v>
      </c>
      <c r="F153">
        <v>14543.45</v>
      </c>
      <c r="G153" s="1">
        <f t="shared" si="29"/>
        <v>13.049999999999272</v>
      </c>
      <c r="H153" s="1">
        <f t="shared" si="25"/>
        <v>10.483310894591696</v>
      </c>
      <c r="I153" s="1">
        <f>IF(A153&lt;=$C$3,"",MAX(INDEX($D$15:$D$713,A153-$C$3):D152))</f>
        <v>14544.5</v>
      </c>
      <c r="J153" s="1">
        <f>IF(A153&lt;=$C$4,"",MIN(INDEX($E$15:$E$713,A153-$C$4):E152))</f>
        <v>14527.15</v>
      </c>
      <c r="K153" t="str">
        <f t="shared" si="19"/>
        <v>buy</v>
      </c>
      <c r="L153" s="1">
        <f t="shared" si="30"/>
        <v>14544.5</v>
      </c>
      <c r="M153" s="1">
        <f t="shared" si="20"/>
        <v>14534.016689105409</v>
      </c>
      <c r="N153" s="1">
        <f t="shared" si="21"/>
        <v>14565.466621789183</v>
      </c>
      <c r="O153" t="str">
        <f t="shared" si="31"/>
        <v>buy</v>
      </c>
      <c r="P153" s="1">
        <f t="shared" si="22"/>
        <v>14544.5</v>
      </c>
      <c r="Q153" s="1">
        <f t="shared" si="23"/>
        <v>10.483310894591696</v>
      </c>
      <c r="R153" t="str">
        <f t="shared" si="26"/>
        <v/>
      </c>
      <c r="S153" t="str">
        <f t="shared" si="24"/>
        <v>buy</v>
      </c>
      <c r="AA153">
        <f t="shared" si="28"/>
        <v>1</v>
      </c>
      <c r="AB153">
        <f t="shared" si="27"/>
        <v>1</v>
      </c>
    </row>
    <row r="154" spans="1:28" x14ac:dyDescent="0.3">
      <c r="A154">
        <v>140</v>
      </c>
      <c r="B154" t="s">
        <v>189</v>
      </c>
      <c r="C154">
        <v>14542.9</v>
      </c>
      <c r="D154">
        <v>14548.9</v>
      </c>
      <c r="E154">
        <v>14536.65</v>
      </c>
      <c r="F154">
        <v>14543.75</v>
      </c>
      <c r="G154" s="1">
        <f t="shared" si="29"/>
        <v>8.6499999999996362</v>
      </c>
      <c r="H154" s="1">
        <f t="shared" si="25"/>
        <v>10.391645349862094</v>
      </c>
      <c r="I154" s="1">
        <f>IF(A154&lt;=$C$3,"",MAX(INDEX($D$15:$D$713,A154-$C$3):D153))</f>
        <v>14546.8</v>
      </c>
      <c r="J154" s="1">
        <f>IF(A154&lt;=$C$4,"",MIN(INDEX($E$15:$E$713,A154-$C$4):E153))</f>
        <v>14527.15</v>
      </c>
      <c r="K154" t="str">
        <f t="shared" si="19"/>
        <v>buy</v>
      </c>
      <c r="L154" s="1">
        <f t="shared" si="30"/>
        <v>14546.8</v>
      </c>
      <c r="M154" s="1">
        <f t="shared" si="20"/>
        <v>14534.016689105409</v>
      </c>
      <c r="N154" s="1">
        <f t="shared" si="21"/>
        <v>14565.466621789183</v>
      </c>
      <c r="O154" t="str">
        <f t="shared" si="31"/>
        <v>buy</v>
      </c>
      <c r="P154" s="1">
        <f t="shared" si="22"/>
        <v>14544.5</v>
      </c>
      <c r="Q154" s="1">
        <f t="shared" si="23"/>
        <v>10.483310894591696</v>
      </c>
      <c r="R154" t="str">
        <f t="shared" si="26"/>
        <v/>
      </c>
      <c r="S154" t="str">
        <f t="shared" si="24"/>
        <v/>
      </c>
      <c r="AA154">
        <f t="shared" si="28"/>
        <v>1</v>
      </c>
      <c r="AB154">
        <f t="shared" si="27"/>
        <v>1</v>
      </c>
    </row>
    <row r="155" spans="1:28" x14ac:dyDescent="0.3">
      <c r="A155">
        <v>141</v>
      </c>
      <c r="B155" t="s">
        <v>190</v>
      </c>
      <c r="C155">
        <v>14544.35</v>
      </c>
      <c r="D155">
        <v>14548.3</v>
      </c>
      <c r="E155">
        <v>14542.9</v>
      </c>
      <c r="F155">
        <v>14544.75</v>
      </c>
      <c r="G155" s="1">
        <f t="shared" si="29"/>
        <v>12.25</v>
      </c>
      <c r="H155" s="1">
        <f t="shared" si="25"/>
        <v>10.484563082368989</v>
      </c>
      <c r="I155" s="1">
        <f>IF(A155&lt;=$C$3,"",MAX(INDEX($D$15:$D$713,A155-$C$3):D154))</f>
        <v>14548.9</v>
      </c>
      <c r="J155" s="1">
        <f>IF(A155&lt;=$C$4,"",MIN(INDEX($E$15:$E$713,A155-$C$4):E154))</f>
        <v>14531.45</v>
      </c>
      <c r="K155" t="str">
        <f t="shared" si="19"/>
        <v/>
      </c>
      <c r="L155" s="1" t="str">
        <f t="shared" si="30"/>
        <v/>
      </c>
      <c r="M155" s="1">
        <f t="shared" si="20"/>
        <v>14534.016689105409</v>
      </c>
      <c r="N155" s="1">
        <f t="shared" si="21"/>
        <v>14565.466621789183</v>
      </c>
      <c r="O155" t="str">
        <f t="shared" si="31"/>
        <v>buy</v>
      </c>
      <c r="P155" s="1">
        <f t="shared" si="22"/>
        <v>14544.5</v>
      </c>
      <c r="Q155" s="1">
        <f t="shared" si="23"/>
        <v>10.483310894591696</v>
      </c>
      <c r="R155" t="str">
        <f t="shared" si="26"/>
        <v/>
      </c>
      <c r="S155" t="str">
        <f t="shared" si="24"/>
        <v/>
      </c>
      <c r="AA155" t="str">
        <f t="shared" si="28"/>
        <v/>
      </c>
      <c r="AB155" t="str">
        <f t="shared" si="27"/>
        <v/>
      </c>
    </row>
    <row r="156" spans="1:28" x14ac:dyDescent="0.3">
      <c r="A156">
        <v>142</v>
      </c>
      <c r="B156" t="s">
        <v>191</v>
      </c>
      <c r="C156">
        <v>14544.5</v>
      </c>
      <c r="D156">
        <v>14549.25</v>
      </c>
      <c r="E156">
        <v>14540.95</v>
      </c>
      <c r="F156">
        <v>14547.75</v>
      </c>
      <c r="G156" s="1">
        <f t="shared" si="29"/>
        <v>5.3999999999996362</v>
      </c>
      <c r="H156" s="1">
        <f t="shared" si="25"/>
        <v>10.230334928250523</v>
      </c>
      <c r="I156" s="1">
        <f>IF(A156&lt;=$C$3,"",MAX(INDEX($D$15:$D$713,A156-$C$3):D155))</f>
        <v>14548.9</v>
      </c>
      <c r="J156" s="1">
        <f>IF(A156&lt;=$C$4,"",MIN(INDEX($E$15:$E$713,A156-$C$4):E155))</f>
        <v>14536.65</v>
      </c>
      <c r="K156" t="str">
        <f t="shared" si="19"/>
        <v>buy</v>
      </c>
      <c r="L156" s="1">
        <f t="shared" si="30"/>
        <v>14548.9</v>
      </c>
      <c r="M156" s="1">
        <f t="shared" si="20"/>
        <v>14534.016689105409</v>
      </c>
      <c r="N156" s="1">
        <f t="shared" si="21"/>
        <v>14565.466621789183</v>
      </c>
      <c r="O156" t="str">
        <f t="shared" si="31"/>
        <v>buy</v>
      </c>
      <c r="P156" s="1">
        <f t="shared" si="22"/>
        <v>14544.5</v>
      </c>
      <c r="Q156" s="1">
        <f t="shared" si="23"/>
        <v>10.483310894591696</v>
      </c>
      <c r="R156" t="str">
        <f t="shared" si="26"/>
        <v/>
      </c>
      <c r="S156" t="str">
        <f t="shared" si="24"/>
        <v/>
      </c>
      <c r="AA156">
        <f t="shared" si="28"/>
        <v>1</v>
      </c>
      <c r="AB156">
        <f t="shared" si="27"/>
        <v>1</v>
      </c>
    </row>
    <row r="157" spans="1:28" x14ac:dyDescent="0.3">
      <c r="A157">
        <v>143</v>
      </c>
      <c r="B157" t="s">
        <v>192</v>
      </c>
      <c r="C157">
        <v>14547.95</v>
      </c>
      <c r="D157">
        <v>14553.25</v>
      </c>
      <c r="E157">
        <v>14539.7</v>
      </c>
      <c r="F157">
        <v>14544.2</v>
      </c>
      <c r="G157" s="1">
        <f t="shared" si="29"/>
        <v>8.2999999999992724</v>
      </c>
      <c r="H157" s="1">
        <f t="shared" si="25"/>
        <v>10.13381818183796</v>
      </c>
      <c r="I157" s="1">
        <f>IF(A157&lt;=$C$3,"",MAX(INDEX($D$15:$D$713,A157-$C$3):D156))</f>
        <v>14549.25</v>
      </c>
      <c r="J157" s="1">
        <f>IF(A157&lt;=$C$4,"",MIN(INDEX($E$15:$E$713,A157-$C$4):E156))</f>
        <v>14536.65</v>
      </c>
      <c r="K157" t="str">
        <f t="shared" si="19"/>
        <v>buy</v>
      </c>
      <c r="L157" s="1">
        <f t="shared" si="30"/>
        <v>14549.25</v>
      </c>
      <c r="M157" s="1">
        <f t="shared" si="20"/>
        <v>14534.016689105409</v>
      </c>
      <c r="N157" s="1">
        <f t="shared" si="21"/>
        <v>14565.466621789183</v>
      </c>
      <c r="O157" t="str">
        <f t="shared" si="31"/>
        <v>buy</v>
      </c>
      <c r="P157" s="1">
        <f t="shared" si="22"/>
        <v>14544.5</v>
      </c>
      <c r="Q157" s="1">
        <f t="shared" si="23"/>
        <v>10.483310894591696</v>
      </c>
      <c r="R157" t="str">
        <f t="shared" si="26"/>
        <v/>
      </c>
      <c r="S157" t="str">
        <f t="shared" si="24"/>
        <v/>
      </c>
      <c r="AA157">
        <f t="shared" si="28"/>
        <v>1</v>
      </c>
      <c r="AB157">
        <f t="shared" si="27"/>
        <v>1</v>
      </c>
    </row>
    <row r="158" spans="1:28" x14ac:dyDescent="0.3">
      <c r="A158">
        <v>144</v>
      </c>
      <c r="B158" t="s">
        <v>193</v>
      </c>
      <c r="C158">
        <v>14544.65</v>
      </c>
      <c r="D158">
        <v>14551.7</v>
      </c>
      <c r="E158">
        <v>14536.6</v>
      </c>
      <c r="F158">
        <v>14542.75</v>
      </c>
      <c r="G158" s="1">
        <f t="shared" si="29"/>
        <v>13.549999999999272</v>
      </c>
      <c r="H158" s="1">
        <f t="shared" si="25"/>
        <v>10.304627272746025</v>
      </c>
      <c r="I158" s="1">
        <f>IF(A158&lt;=$C$3,"",MAX(INDEX($D$15:$D$713,A158-$C$3):D157))</f>
        <v>14553.25</v>
      </c>
      <c r="J158" s="1">
        <f>IF(A158&lt;=$C$4,"",MIN(INDEX($E$15:$E$713,A158-$C$4):E157))</f>
        <v>14539.7</v>
      </c>
      <c r="K158" t="str">
        <f t="shared" si="19"/>
        <v>sell</v>
      </c>
      <c r="L158" s="1">
        <f t="shared" si="30"/>
        <v>14539.7</v>
      </c>
      <c r="M158" s="1">
        <f t="shared" si="20"/>
        <v>14534.016689105409</v>
      </c>
      <c r="N158" s="1">
        <f t="shared" si="21"/>
        <v>14565.466621789183</v>
      </c>
      <c r="O158" t="str">
        <f t="shared" si="31"/>
        <v>buy</v>
      </c>
      <c r="P158" s="1">
        <f t="shared" si="22"/>
        <v>14544.5</v>
      </c>
      <c r="Q158" s="1">
        <f t="shared" si="23"/>
        <v>10.483310894591696</v>
      </c>
      <c r="R158" t="str">
        <f t="shared" si="26"/>
        <v/>
      </c>
      <c r="S158" t="str">
        <f t="shared" si="24"/>
        <v/>
      </c>
      <c r="AA158" t="str">
        <f t="shared" si="28"/>
        <v/>
      </c>
      <c r="AB158" t="str">
        <f t="shared" si="27"/>
        <v/>
      </c>
    </row>
    <row r="159" spans="1:28" x14ac:dyDescent="0.3">
      <c r="A159">
        <v>145</v>
      </c>
      <c r="B159" t="s">
        <v>194</v>
      </c>
      <c r="C159">
        <v>14542.25</v>
      </c>
      <c r="D159">
        <v>14548.4</v>
      </c>
      <c r="E159">
        <v>14533.4</v>
      </c>
      <c r="F159">
        <v>14547</v>
      </c>
      <c r="G159" s="1">
        <f t="shared" si="29"/>
        <v>15.100000000000364</v>
      </c>
      <c r="H159" s="1">
        <f t="shared" si="25"/>
        <v>10.544395909108742</v>
      </c>
      <c r="I159" s="1">
        <f>IF(A159&lt;=$C$3,"",MAX(INDEX($D$15:$D$713,A159-$C$3):D158))</f>
        <v>14553.25</v>
      </c>
      <c r="J159" s="1">
        <f>IF(A159&lt;=$C$4,"",MIN(INDEX($E$15:$E$713,A159-$C$4):E158))</f>
        <v>14536.6</v>
      </c>
      <c r="K159" t="str">
        <f t="shared" si="19"/>
        <v>sell</v>
      </c>
      <c r="L159" s="1">
        <f t="shared" si="30"/>
        <v>14536.6</v>
      </c>
      <c r="M159" s="1" t="str">
        <f t="shared" si="20"/>
        <v/>
      </c>
      <c r="N159" s="1" t="str">
        <f t="shared" si="21"/>
        <v/>
      </c>
      <c r="O159" t="str">
        <f t="shared" si="31"/>
        <v>SL</v>
      </c>
      <c r="P159" s="1" t="str">
        <f t="shared" si="22"/>
        <v/>
      </c>
      <c r="Q159" s="1" t="str">
        <f t="shared" si="23"/>
        <v/>
      </c>
      <c r="R159">
        <f t="shared" si="26"/>
        <v>-10.483310894591341</v>
      </c>
      <c r="S159" t="str">
        <f t="shared" si="24"/>
        <v/>
      </c>
      <c r="AA159" t="str">
        <f t="shared" si="28"/>
        <v/>
      </c>
      <c r="AB159" t="str">
        <f t="shared" si="27"/>
        <v/>
      </c>
    </row>
    <row r="160" spans="1:28" x14ac:dyDescent="0.3">
      <c r="A160">
        <v>146</v>
      </c>
      <c r="B160" t="s">
        <v>195</v>
      </c>
      <c r="C160">
        <v>14547.5</v>
      </c>
      <c r="D160">
        <v>14552.15</v>
      </c>
      <c r="E160">
        <v>14539.15</v>
      </c>
      <c r="F160">
        <v>14540.15</v>
      </c>
      <c r="G160" s="1">
        <f t="shared" si="29"/>
        <v>15</v>
      </c>
      <c r="H160" s="1">
        <f t="shared" si="25"/>
        <v>10.767176113653305</v>
      </c>
      <c r="I160" s="1">
        <f>IF(A160&lt;=$C$3,"",MAX(INDEX($D$15:$D$713,A160-$C$3):D159))</f>
        <v>14553.25</v>
      </c>
      <c r="J160" s="1">
        <f>IF(A160&lt;=$C$4,"",MIN(INDEX($E$15:$E$713,A160-$C$4):E159))</f>
        <v>14533.4</v>
      </c>
      <c r="K160" t="str">
        <f t="shared" si="19"/>
        <v/>
      </c>
      <c r="L160" s="1" t="str">
        <f t="shared" si="30"/>
        <v/>
      </c>
      <c r="M160" s="1" t="str">
        <f t="shared" si="20"/>
        <v/>
      </c>
      <c r="N160" s="1" t="str">
        <f t="shared" si="21"/>
        <v/>
      </c>
      <c r="O160" t="str">
        <f t="shared" si="31"/>
        <v/>
      </c>
      <c r="P160" s="1" t="str">
        <f t="shared" si="22"/>
        <v/>
      </c>
      <c r="Q160" s="1" t="str">
        <f t="shared" si="23"/>
        <v/>
      </c>
      <c r="R160" t="str">
        <f t="shared" si="26"/>
        <v/>
      </c>
      <c r="S160" t="str">
        <f t="shared" si="24"/>
        <v/>
      </c>
      <c r="AA160" t="str">
        <f t="shared" si="28"/>
        <v/>
      </c>
      <c r="AB160" t="str">
        <f t="shared" si="27"/>
        <v/>
      </c>
    </row>
    <row r="161" spans="1:28" x14ac:dyDescent="0.3">
      <c r="A161">
        <v>147</v>
      </c>
      <c r="B161" t="s">
        <v>196</v>
      </c>
      <c r="C161">
        <v>14540.2</v>
      </c>
      <c r="D161">
        <v>14548.35</v>
      </c>
      <c r="E161">
        <v>14536.85</v>
      </c>
      <c r="F161">
        <v>14546.05</v>
      </c>
      <c r="G161" s="1">
        <f t="shared" si="29"/>
        <v>13</v>
      </c>
      <c r="H161" s="1">
        <f t="shared" si="25"/>
        <v>10.878817307970639</v>
      </c>
      <c r="I161" s="1">
        <f>IF(A161&lt;=$C$3,"",MAX(INDEX($D$15:$D$713,A161-$C$3):D160))</f>
        <v>14552.15</v>
      </c>
      <c r="J161" s="1">
        <f>IF(A161&lt;=$C$4,"",MIN(INDEX($E$15:$E$713,A161-$C$4):E160))</f>
        <v>14533.4</v>
      </c>
      <c r="K161" t="str">
        <f t="shared" si="19"/>
        <v/>
      </c>
      <c r="L161" s="1" t="str">
        <f t="shared" si="30"/>
        <v/>
      </c>
      <c r="M161" s="1" t="str">
        <f t="shared" si="20"/>
        <v/>
      </c>
      <c r="N161" s="1" t="str">
        <f t="shared" si="21"/>
        <v/>
      </c>
      <c r="O161" t="str">
        <f t="shared" si="31"/>
        <v/>
      </c>
      <c r="P161" s="1" t="str">
        <f t="shared" si="22"/>
        <v/>
      </c>
      <c r="Q161" s="1" t="str">
        <f t="shared" si="23"/>
        <v/>
      </c>
      <c r="R161" t="str">
        <f t="shared" si="26"/>
        <v/>
      </c>
      <c r="S161" t="str">
        <f t="shared" si="24"/>
        <v/>
      </c>
      <c r="AA161" t="str">
        <f t="shared" si="28"/>
        <v/>
      </c>
      <c r="AB161" t="str">
        <f t="shared" si="27"/>
        <v/>
      </c>
    </row>
    <row r="162" spans="1:28" x14ac:dyDescent="0.3">
      <c r="A162">
        <v>148</v>
      </c>
      <c r="B162" t="s">
        <v>197</v>
      </c>
      <c r="C162">
        <v>14546.5</v>
      </c>
      <c r="D162">
        <v>14553.8</v>
      </c>
      <c r="E162">
        <v>14538.75</v>
      </c>
      <c r="F162">
        <v>14549.7</v>
      </c>
      <c r="G162" s="1">
        <f t="shared" si="29"/>
        <v>11.5</v>
      </c>
      <c r="H162" s="1">
        <f t="shared" si="25"/>
        <v>10.909876442572108</v>
      </c>
      <c r="I162" s="1">
        <f>IF(A162&lt;=$C$3,"",MAX(INDEX($D$15:$D$713,A162-$C$3):D161))</f>
        <v>14552.15</v>
      </c>
      <c r="J162" s="1">
        <f>IF(A162&lt;=$C$4,"",MIN(INDEX($E$15:$E$713,A162-$C$4):E161))</f>
        <v>14533.4</v>
      </c>
      <c r="K162" t="str">
        <f t="shared" si="19"/>
        <v>buy</v>
      </c>
      <c r="L162" s="1">
        <f t="shared" si="30"/>
        <v>14552.15</v>
      </c>
      <c r="M162" s="1">
        <f t="shared" si="20"/>
        <v>14541.240123557427</v>
      </c>
      <c r="N162" s="1">
        <f t="shared" si="21"/>
        <v>14573.969752885143</v>
      </c>
      <c r="O162" t="str">
        <f t="shared" si="31"/>
        <v>buy</v>
      </c>
      <c r="P162" s="1">
        <f t="shared" si="22"/>
        <v>14552.15</v>
      </c>
      <c r="Q162" s="1">
        <f t="shared" si="23"/>
        <v>10.909876442572108</v>
      </c>
      <c r="R162" t="str">
        <f t="shared" si="26"/>
        <v/>
      </c>
      <c r="S162" t="str">
        <f t="shared" si="24"/>
        <v>buy</v>
      </c>
      <c r="AA162">
        <f t="shared" si="28"/>
        <v>1</v>
      </c>
      <c r="AB162">
        <f t="shared" si="27"/>
        <v>1</v>
      </c>
    </row>
    <row r="163" spans="1:28" x14ac:dyDescent="0.3">
      <c r="A163">
        <v>149</v>
      </c>
      <c r="B163" t="s">
        <v>198</v>
      </c>
      <c r="C163">
        <v>14549.85</v>
      </c>
      <c r="D163">
        <v>14552.4</v>
      </c>
      <c r="E163">
        <v>14544.55</v>
      </c>
      <c r="F163">
        <v>14549.75</v>
      </c>
      <c r="G163" s="1">
        <f t="shared" si="29"/>
        <v>15.049999999999272</v>
      </c>
      <c r="H163" s="1">
        <f t="shared" si="25"/>
        <v>11.116882620443466</v>
      </c>
      <c r="I163" s="1">
        <f>IF(A163&lt;=$C$3,"",MAX(INDEX($D$15:$D$713,A163-$C$3):D162))</f>
        <v>14553.8</v>
      </c>
      <c r="J163" s="1">
        <f>IF(A163&lt;=$C$4,"",MIN(INDEX($E$15:$E$713,A163-$C$4):E162))</f>
        <v>14536.85</v>
      </c>
      <c r="K163" t="str">
        <f t="shared" si="19"/>
        <v/>
      </c>
      <c r="L163" s="1" t="str">
        <f t="shared" si="30"/>
        <v/>
      </c>
      <c r="M163" s="1">
        <f t="shared" si="20"/>
        <v>14541.240123557427</v>
      </c>
      <c r="N163" s="1">
        <f t="shared" si="21"/>
        <v>14573.969752885143</v>
      </c>
      <c r="O163" t="str">
        <f t="shared" si="31"/>
        <v>buy</v>
      </c>
      <c r="P163" s="1">
        <f t="shared" si="22"/>
        <v>14552.15</v>
      </c>
      <c r="Q163" s="1">
        <f t="shared" si="23"/>
        <v>10.909876442572108</v>
      </c>
      <c r="R163" t="str">
        <f t="shared" si="26"/>
        <v/>
      </c>
      <c r="S163" t="str">
        <f t="shared" si="24"/>
        <v/>
      </c>
      <c r="AA163" t="str">
        <f t="shared" si="28"/>
        <v/>
      </c>
      <c r="AB163" t="str">
        <f t="shared" si="27"/>
        <v/>
      </c>
    </row>
    <row r="164" spans="1:28" x14ac:dyDescent="0.3">
      <c r="A164">
        <v>150</v>
      </c>
      <c r="B164" t="s">
        <v>199</v>
      </c>
      <c r="C164">
        <v>14549.55</v>
      </c>
      <c r="D164">
        <v>14557.45</v>
      </c>
      <c r="E164">
        <v>14546.2</v>
      </c>
      <c r="F164">
        <v>14550</v>
      </c>
      <c r="G164" s="1">
        <f t="shared" si="29"/>
        <v>7.8500000000003638</v>
      </c>
      <c r="H164" s="1">
        <f t="shared" si="25"/>
        <v>10.953538489421311</v>
      </c>
      <c r="I164" s="1">
        <f>IF(A164&lt;=$C$3,"",MAX(INDEX($D$15:$D$713,A164-$C$3):D163))</f>
        <v>14553.8</v>
      </c>
      <c r="J164" s="1">
        <f>IF(A164&lt;=$C$4,"",MIN(INDEX($E$15:$E$713,A164-$C$4):E163))</f>
        <v>14536.85</v>
      </c>
      <c r="K164" t="str">
        <f t="shared" si="19"/>
        <v>buy</v>
      </c>
      <c r="L164" s="1">
        <f t="shared" si="30"/>
        <v>14553.8</v>
      </c>
      <c r="M164" s="1">
        <f t="shared" si="20"/>
        <v>14541.240123557427</v>
      </c>
      <c r="N164" s="1">
        <f t="shared" si="21"/>
        <v>14573.969752885143</v>
      </c>
      <c r="O164" t="str">
        <f t="shared" si="31"/>
        <v>buy</v>
      </c>
      <c r="P164" s="1">
        <f t="shared" si="22"/>
        <v>14552.15</v>
      </c>
      <c r="Q164" s="1">
        <f t="shared" si="23"/>
        <v>10.909876442572108</v>
      </c>
      <c r="R164" t="str">
        <f t="shared" si="26"/>
        <v/>
      </c>
      <c r="S164" t="str">
        <f t="shared" si="24"/>
        <v/>
      </c>
      <c r="AA164">
        <f t="shared" si="28"/>
        <v>1</v>
      </c>
      <c r="AB164">
        <f t="shared" si="27"/>
        <v>1</v>
      </c>
    </row>
    <row r="165" spans="1:28" x14ac:dyDescent="0.3">
      <c r="A165">
        <v>151</v>
      </c>
      <c r="B165" t="s">
        <v>200</v>
      </c>
      <c r="C165">
        <v>14549.95</v>
      </c>
      <c r="D165">
        <v>14554.85</v>
      </c>
      <c r="E165">
        <v>14542</v>
      </c>
      <c r="F165">
        <v>14546.1</v>
      </c>
      <c r="G165" s="1">
        <f t="shared" si="29"/>
        <v>11.25</v>
      </c>
      <c r="H165" s="1">
        <f t="shared" si="25"/>
        <v>10.968361564950246</v>
      </c>
      <c r="I165" s="1">
        <f>IF(A165&lt;=$C$3,"",MAX(INDEX($D$15:$D$713,A165-$C$3):D164))</f>
        <v>14557.45</v>
      </c>
      <c r="J165" s="1">
        <f>IF(A165&lt;=$C$4,"",MIN(INDEX($E$15:$E$713,A165-$C$4):E164))</f>
        <v>14538.75</v>
      </c>
      <c r="K165" t="str">
        <f t="shared" ref="K165:K228" si="32">IF(D165&gt;=I165,"buy",IF(E165&lt;=J165,"sell",""))</f>
        <v/>
      </c>
      <c r="L165" s="1" t="str">
        <f t="shared" si="30"/>
        <v/>
      </c>
      <c r="M165" s="1">
        <f t="shared" ref="M165:M228" si="33">IF(O165="buy",P165-$C$6*Q165,IF(O165="sell",P165+$C$6*Q165,""))</f>
        <v>14541.240123557427</v>
      </c>
      <c r="N165" s="1">
        <f t="shared" ref="N165:N228" si="34">IF(O165="buy",P165+$C$7*Q165,IF(O165="sell",P165-$C$7*Q165,""))</f>
        <v>14573.969752885143</v>
      </c>
      <c r="O165" t="str">
        <f t="shared" si="31"/>
        <v>buy</v>
      </c>
      <c r="P165" s="1">
        <f t="shared" ref="P165:P228" si="35">IF(O164=O165,P164,IF(OR(O165="buy",O165="sell"),L165,""))</f>
        <v>14552.15</v>
      </c>
      <c r="Q165" s="1">
        <f t="shared" ref="Q165:Q228" si="36">IF(O164=O165,Q164,IF(OR(O165="buy",O165="sell"),H165,""))</f>
        <v>10.909876442572108</v>
      </c>
      <c r="R165" t="str">
        <f t="shared" si="26"/>
        <v/>
      </c>
      <c r="S165" t="str">
        <f t="shared" ref="S165:S228" si="37">IF(OR(O164="",O164="SL",O164="TP"),K165,"")</f>
        <v/>
      </c>
      <c r="AA165" t="str">
        <f t="shared" si="28"/>
        <v/>
      </c>
      <c r="AB165" t="str">
        <f t="shared" si="27"/>
        <v/>
      </c>
    </row>
    <row r="166" spans="1:28" x14ac:dyDescent="0.3">
      <c r="A166">
        <v>152</v>
      </c>
      <c r="B166" t="s">
        <v>201</v>
      </c>
      <c r="C166">
        <v>14545.75</v>
      </c>
      <c r="D166">
        <v>14549.5</v>
      </c>
      <c r="E166">
        <v>14539.05</v>
      </c>
      <c r="F166">
        <v>14548.5</v>
      </c>
      <c r="G166" s="1">
        <f t="shared" si="29"/>
        <v>12.850000000000364</v>
      </c>
      <c r="H166" s="1">
        <f t="shared" ref="H166:H229" si="38">(H165*(C$5-1)+G166)/C$5</f>
        <v>11.062443486702751</v>
      </c>
      <c r="I166" s="1">
        <f>IF(A166&lt;=$C$3,"",MAX(INDEX($D$15:$D$713,A166-$C$3):D165))</f>
        <v>14557.45</v>
      </c>
      <c r="J166" s="1">
        <f>IF(A166&lt;=$C$4,"",MIN(INDEX($E$15:$E$713,A166-$C$4):E165))</f>
        <v>14542</v>
      </c>
      <c r="K166" t="str">
        <f t="shared" si="32"/>
        <v>sell</v>
      </c>
      <c r="L166" s="1">
        <f t="shared" si="30"/>
        <v>14542</v>
      </c>
      <c r="M166" s="1" t="str">
        <f t="shared" si="33"/>
        <v/>
      </c>
      <c r="N166" s="1" t="str">
        <f t="shared" si="34"/>
        <v/>
      </c>
      <c r="O166" t="str">
        <f t="shared" si="31"/>
        <v>SL</v>
      </c>
      <c r="P166" s="1" t="str">
        <f t="shared" si="35"/>
        <v/>
      </c>
      <c r="Q166" s="1" t="str">
        <f t="shared" si="36"/>
        <v/>
      </c>
      <c r="R166">
        <f t="shared" si="26"/>
        <v>-10.909876442572568</v>
      </c>
      <c r="S166" t="str">
        <f t="shared" si="37"/>
        <v/>
      </c>
      <c r="AA166" t="str">
        <f t="shared" si="28"/>
        <v/>
      </c>
      <c r="AB166" t="str">
        <f t="shared" si="27"/>
        <v/>
      </c>
    </row>
    <row r="167" spans="1:28" x14ac:dyDescent="0.3">
      <c r="A167">
        <v>153</v>
      </c>
      <c r="B167" t="s">
        <v>202</v>
      </c>
      <c r="C167">
        <v>14548.6</v>
      </c>
      <c r="D167">
        <v>14556.45</v>
      </c>
      <c r="E167">
        <v>14546.3</v>
      </c>
      <c r="F167">
        <v>14550.6</v>
      </c>
      <c r="G167" s="1">
        <f t="shared" si="29"/>
        <v>10.450000000000728</v>
      </c>
      <c r="H167" s="1">
        <f t="shared" si="38"/>
        <v>11.031821312367651</v>
      </c>
      <c r="I167" s="1">
        <f>IF(A167&lt;=$C$3,"",MAX(INDEX($D$15:$D$713,A167-$C$3):D166))</f>
        <v>14557.45</v>
      </c>
      <c r="J167" s="1">
        <f>IF(A167&lt;=$C$4,"",MIN(INDEX($E$15:$E$713,A167-$C$4):E166))</f>
        <v>14539.05</v>
      </c>
      <c r="K167" t="str">
        <f t="shared" si="32"/>
        <v/>
      </c>
      <c r="L167" s="1" t="str">
        <f t="shared" si="30"/>
        <v/>
      </c>
      <c r="M167" s="1" t="str">
        <f t="shared" si="33"/>
        <v/>
      </c>
      <c r="N167" s="1" t="str">
        <f t="shared" si="34"/>
        <v/>
      </c>
      <c r="O167" t="str">
        <f t="shared" si="31"/>
        <v/>
      </c>
      <c r="P167" s="1" t="str">
        <f t="shared" si="35"/>
        <v/>
      </c>
      <c r="Q167" s="1" t="str">
        <f t="shared" si="36"/>
        <v/>
      </c>
      <c r="R167" t="str">
        <f t="shared" si="26"/>
        <v/>
      </c>
      <c r="S167" t="str">
        <f t="shared" si="37"/>
        <v/>
      </c>
      <c r="AA167" t="str">
        <f t="shared" si="28"/>
        <v/>
      </c>
      <c r="AB167" t="str">
        <f t="shared" si="27"/>
        <v/>
      </c>
    </row>
    <row r="168" spans="1:28" x14ac:dyDescent="0.3">
      <c r="A168">
        <v>154</v>
      </c>
      <c r="B168" t="s">
        <v>203</v>
      </c>
      <c r="C168">
        <v>14550</v>
      </c>
      <c r="D168">
        <v>14556.45</v>
      </c>
      <c r="E168">
        <v>14548.25</v>
      </c>
      <c r="F168">
        <v>14553.65</v>
      </c>
      <c r="G168" s="1">
        <f t="shared" si="29"/>
        <v>10.150000000001455</v>
      </c>
      <c r="H168" s="1">
        <f t="shared" si="38"/>
        <v>10.98773024674934</v>
      </c>
      <c r="I168" s="1">
        <f>IF(A168&lt;=$C$3,"",MAX(INDEX($D$15:$D$713,A168-$C$3):D167))</f>
        <v>14556.45</v>
      </c>
      <c r="J168" s="1">
        <f>IF(A168&lt;=$C$4,"",MIN(INDEX($E$15:$E$713,A168-$C$4):E167))</f>
        <v>14539.05</v>
      </c>
      <c r="K168" t="str">
        <f t="shared" si="32"/>
        <v>buy</v>
      </c>
      <c r="L168" s="1">
        <f t="shared" si="30"/>
        <v>14556.45</v>
      </c>
      <c r="M168" s="1">
        <f t="shared" si="33"/>
        <v>14545.462269753252</v>
      </c>
      <c r="N168" s="1">
        <f t="shared" si="34"/>
        <v>14578.425460493499</v>
      </c>
      <c r="O168" t="str">
        <f t="shared" si="31"/>
        <v>buy</v>
      </c>
      <c r="P168" s="1">
        <f t="shared" si="35"/>
        <v>14556.45</v>
      </c>
      <c r="Q168" s="1">
        <f t="shared" si="36"/>
        <v>10.98773024674934</v>
      </c>
      <c r="R168" t="str">
        <f t="shared" si="26"/>
        <v/>
      </c>
      <c r="S168" t="str">
        <f t="shared" si="37"/>
        <v>buy</v>
      </c>
      <c r="AA168">
        <f t="shared" si="28"/>
        <v>1</v>
      </c>
      <c r="AB168">
        <f t="shared" si="27"/>
        <v>1</v>
      </c>
    </row>
    <row r="169" spans="1:28" x14ac:dyDescent="0.3">
      <c r="A169">
        <v>155</v>
      </c>
      <c r="B169" t="s">
        <v>204</v>
      </c>
      <c r="C169">
        <v>14553.95</v>
      </c>
      <c r="D169">
        <v>14559.45</v>
      </c>
      <c r="E169">
        <v>14548.65</v>
      </c>
      <c r="F169">
        <v>14556.05</v>
      </c>
      <c r="G169" s="1">
        <f t="shared" si="29"/>
        <v>8.2000000000007276</v>
      </c>
      <c r="H169" s="1">
        <f t="shared" si="38"/>
        <v>10.848343734411909</v>
      </c>
      <c r="I169" s="1">
        <f>IF(A169&lt;=$C$3,"",MAX(INDEX($D$15:$D$713,A169-$C$3):D168))</f>
        <v>14556.45</v>
      </c>
      <c r="J169" s="1">
        <f>IF(A169&lt;=$C$4,"",MIN(INDEX($E$15:$E$713,A169-$C$4):E168))</f>
        <v>14539.05</v>
      </c>
      <c r="K169" t="str">
        <f t="shared" si="32"/>
        <v>buy</v>
      </c>
      <c r="L169" s="1">
        <f t="shared" si="30"/>
        <v>14556.45</v>
      </c>
      <c r="M169" s="1">
        <f t="shared" si="33"/>
        <v>14545.462269753252</v>
      </c>
      <c r="N169" s="1">
        <f t="shared" si="34"/>
        <v>14578.425460493499</v>
      </c>
      <c r="O169" t="str">
        <f t="shared" si="31"/>
        <v>buy</v>
      </c>
      <c r="P169" s="1">
        <f t="shared" si="35"/>
        <v>14556.45</v>
      </c>
      <c r="Q169" s="1">
        <f t="shared" si="36"/>
        <v>10.98773024674934</v>
      </c>
      <c r="R169" t="str">
        <f t="shared" si="26"/>
        <v/>
      </c>
      <c r="S169" t="str">
        <f t="shared" si="37"/>
        <v/>
      </c>
      <c r="AA169">
        <f t="shared" si="28"/>
        <v>1</v>
      </c>
      <c r="AB169">
        <f t="shared" si="27"/>
        <v>1</v>
      </c>
    </row>
    <row r="170" spans="1:28" x14ac:dyDescent="0.3">
      <c r="A170">
        <v>156</v>
      </c>
      <c r="B170" t="s">
        <v>205</v>
      </c>
      <c r="C170">
        <v>14556.7</v>
      </c>
      <c r="D170">
        <v>14563.7</v>
      </c>
      <c r="E170">
        <v>14547.85</v>
      </c>
      <c r="F170">
        <v>14557.35</v>
      </c>
      <c r="G170" s="1">
        <f t="shared" si="29"/>
        <v>10.800000000001091</v>
      </c>
      <c r="H170" s="1">
        <f t="shared" si="38"/>
        <v>10.845926547691368</v>
      </c>
      <c r="I170" s="1">
        <f>IF(A170&lt;=$C$3,"",MAX(INDEX($D$15:$D$713,A170-$C$3):D169))</f>
        <v>14559.45</v>
      </c>
      <c r="J170" s="1">
        <f>IF(A170&lt;=$C$4,"",MIN(INDEX($E$15:$E$713,A170-$C$4):E169))</f>
        <v>14546.3</v>
      </c>
      <c r="K170" t="str">
        <f t="shared" si="32"/>
        <v>buy</v>
      </c>
      <c r="L170" s="1">
        <f t="shared" si="30"/>
        <v>14559.45</v>
      </c>
      <c r="M170" s="1">
        <f t="shared" si="33"/>
        <v>14545.462269753252</v>
      </c>
      <c r="N170" s="1">
        <f t="shared" si="34"/>
        <v>14578.425460493499</v>
      </c>
      <c r="O170" t="str">
        <f t="shared" si="31"/>
        <v>buy</v>
      </c>
      <c r="P170" s="1">
        <f t="shared" si="35"/>
        <v>14556.45</v>
      </c>
      <c r="Q170" s="1">
        <f t="shared" si="36"/>
        <v>10.98773024674934</v>
      </c>
      <c r="R170" t="str">
        <f t="shared" si="26"/>
        <v/>
      </c>
      <c r="S170" t="str">
        <f t="shared" si="37"/>
        <v/>
      </c>
      <c r="AA170">
        <f t="shared" si="28"/>
        <v>1</v>
      </c>
      <c r="AB170">
        <f t="shared" si="27"/>
        <v>1</v>
      </c>
    </row>
    <row r="171" spans="1:28" x14ac:dyDescent="0.3">
      <c r="A171">
        <v>157</v>
      </c>
      <c r="B171" t="s">
        <v>206</v>
      </c>
      <c r="C171">
        <v>14557.05</v>
      </c>
      <c r="D171">
        <v>14558.95</v>
      </c>
      <c r="E171">
        <v>14549.25</v>
      </c>
      <c r="F171">
        <v>14551.3</v>
      </c>
      <c r="G171" s="1">
        <f t="shared" si="29"/>
        <v>15.850000000000364</v>
      </c>
      <c r="H171" s="1">
        <f t="shared" si="38"/>
        <v>11.096130220306819</v>
      </c>
      <c r="I171" s="1">
        <f>IF(A171&lt;=$C$3,"",MAX(INDEX($D$15:$D$713,A171-$C$3):D170))</f>
        <v>14563.7</v>
      </c>
      <c r="J171" s="1">
        <f>IF(A171&lt;=$C$4,"",MIN(INDEX($E$15:$E$713,A171-$C$4):E170))</f>
        <v>14547.85</v>
      </c>
      <c r="K171" t="str">
        <f t="shared" si="32"/>
        <v/>
      </c>
      <c r="L171" s="1" t="str">
        <f t="shared" si="30"/>
        <v/>
      </c>
      <c r="M171" s="1">
        <f t="shared" si="33"/>
        <v>14545.462269753252</v>
      </c>
      <c r="N171" s="1">
        <f t="shared" si="34"/>
        <v>14578.425460493499</v>
      </c>
      <c r="O171" t="str">
        <f t="shared" si="31"/>
        <v>buy</v>
      </c>
      <c r="P171" s="1">
        <f t="shared" si="35"/>
        <v>14556.45</v>
      </c>
      <c r="Q171" s="1">
        <f t="shared" si="36"/>
        <v>10.98773024674934</v>
      </c>
      <c r="R171" t="str">
        <f t="shared" si="26"/>
        <v/>
      </c>
      <c r="S171" t="str">
        <f t="shared" si="37"/>
        <v/>
      </c>
      <c r="AA171" t="str">
        <f t="shared" si="28"/>
        <v/>
      </c>
      <c r="AB171" t="str">
        <f t="shared" si="27"/>
        <v/>
      </c>
    </row>
    <row r="172" spans="1:28" x14ac:dyDescent="0.3">
      <c r="A172">
        <v>158</v>
      </c>
      <c r="B172" t="s">
        <v>207</v>
      </c>
      <c r="C172">
        <v>14551.35</v>
      </c>
      <c r="D172">
        <v>14553.1</v>
      </c>
      <c r="E172">
        <v>14542.05</v>
      </c>
      <c r="F172">
        <v>14548.8</v>
      </c>
      <c r="G172" s="1">
        <f t="shared" si="29"/>
        <v>9.7000000000007276</v>
      </c>
      <c r="H172" s="1">
        <f t="shared" si="38"/>
        <v>11.026323709291514</v>
      </c>
      <c r="I172" s="1">
        <f>IF(A172&lt;=$C$3,"",MAX(INDEX($D$15:$D$713,A172-$C$3):D171))</f>
        <v>14563.7</v>
      </c>
      <c r="J172" s="1">
        <f>IF(A172&lt;=$C$4,"",MIN(INDEX($E$15:$E$713,A172-$C$4):E171))</f>
        <v>14547.85</v>
      </c>
      <c r="K172" t="str">
        <f t="shared" si="32"/>
        <v>sell</v>
      </c>
      <c r="L172" s="1">
        <f t="shared" si="30"/>
        <v>14547.85</v>
      </c>
      <c r="M172" s="1" t="str">
        <f t="shared" si="33"/>
        <v/>
      </c>
      <c r="N172" s="1" t="str">
        <f t="shared" si="34"/>
        <v/>
      </c>
      <c r="O172" t="str">
        <f t="shared" si="31"/>
        <v>SL</v>
      </c>
      <c r="P172" s="1" t="str">
        <f t="shared" si="35"/>
        <v/>
      </c>
      <c r="Q172" s="1" t="str">
        <f t="shared" si="36"/>
        <v/>
      </c>
      <c r="R172">
        <f t="shared" si="26"/>
        <v>-10.98773024674847</v>
      </c>
      <c r="S172" t="str">
        <f t="shared" si="37"/>
        <v/>
      </c>
      <c r="AA172" t="str">
        <f t="shared" si="28"/>
        <v/>
      </c>
      <c r="AB172" t="str">
        <f t="shared" si="27"/>
        <v/>
      </c>
    </row>
    <row r="173" spans="1:28" x14ac:dyDescent="0.3">
      <c r="A173">
        <v>159</v>
      </c>
      <c r="B173" t="s">
        <v>208</v>
      </c>
      <c r="C173">
        <v>14548.9</v>
      </c>
      <c r="D173">
        <v>14556.5</v>
      </c>
      <c r="E173">
        <v>14543.05</v>
      </c>
      <c r="F173">
        <v>14548.45</v>
      </c>
      <c r="G173" s="1">
        <f t="shared" si="29"/>
        <v>11.050000000001091</v>
      </c>
      <c r="H173" s="1">
        <f t="shared" si="38"/>
        <v>11.027507523826994</v>
      </c>
      <c r="I173" s="1">
        <f>IF(A173&lt;=$C$3,"",MAX(INDEX($D$15:$D$713,A173-$C$3):D172))</f>
        <v>14563.7</v>
      </c>
      <c r="J173" s="1">
        <f>IF(A173&lt;=$C$4,"",MIN(INDEX($E$15:$E$713,A173-$C$4):E172))</f>
        <v>14542.05</v>
      </c>
      <c r="K173" t="str">
        <f t="shared" si="32"/>
        <v/>
      </c>
      <c r="L173" s="1" t="str">
        <f t="shared" si="30"/>
        <v/>
      </c>
      <c r="M173" s="1" t="str">
        <f t="shared" si="33"/>
        <v/>
      </c>
      <c r="N173" s="1" t="str">
        <f t="shared" si="34"/>
        <v/>
      </c>
      <c r="O173" t="str">
        <f t="shared" si="31"/>
        <v/>
      </c>
      <c r="P173" s="1" t="str">
        <f t="shared" si="35"/>
        <v/>
      </c>
      <c r="Q173" s="1" t="str">
        <f t="shared" si="36"/>
        <v/>
      </c>
      <c r="R173" t="str">
        <f t="shared" si="26"/>
        <v/>
      </c>
      <c r="S173" t="str">
        <f t="shared" si="37"/>
        <v/>
      </c>
      <c r="AA173" t="str">
        <f t="shared" si="28"/>
        <v/>
      </c>
      <c r="AB173" t="str">
        <f t="shared" si="27"/>
        <v/>
      </c>
    </row>
    <row r="174" spans="1:28" x14ac:dyDescent="0.3">
      <c r="A174">
        <v>160</v>
      </c>
      <c r="B174" t="s">
        <v>209</v>
      </c>
      <c r="C174">
        <v>14548.3</v>
      </c>
      <c r="D174">
        <v>14558.15</v>
      </c>
      <c r="E174">
        <v>14544.2</v>
      </c>
      <c r="F174">
        <v>14547.15</v>
      </c>
      <c r="G174" s="1">
        <f t="shared" si="29"/>
        <v>13.450000000000728</v>
      </c>
      <c r="H174" s="1">
        <f t="shared" si="38"/>
        <v>11.148632147635681</v>
      </c>
      <c r="I174" s="1">
        <f>IF(A174&lt;=$C$3,"",MAX(INDEX($D$15:$D$713,A174-$C$3):D173))</f>
        <v>14558.95</v>
      </c>
      <c r="J174" s="1">
        <f>IF(A174&lt;=$C$4,"",MIN(INDEX($E$15:$E$713,A174-$C$4):E173))</f>
        <v>14542.05</v>
      </c>
      <c r="K174" t="str">
        <f t="shared" si="32"/>
        <v/>
      </c>
      <c r="L174" s="1" t="str">
        <f t="shared" si="30"/>
        <v/>
      </c>
      <c r="M174" s="1" t="str">
        <f t="shared" si="33"/>
        <v/>
      </c>
      <c r="N174" s="1" t="str">
        <f t="shared" si="34"/>
        <v/>
      </c>
      <c r="O174" t="str">
        <f t="shared" si="31"/>
        <v/>
      </c>
      <c r="P174" s="1" t="str">
        <f t="shared" si="35"/>
        <v/>
      </c>
      <c r="Q174" s="1" t="str">
        <f t="shared" si="36"/>
        <v/>
      </c>
      <c r="R174" t="str">
        <f t="shared" si="26"/>
        <v/>
      </c>
      <c r="S174" t="str">
        <f t="shared" si="37"/>
        <v/>
      </c>
      <c r="AA174" t="str">
        <f t="shared" si="28"/>
        <v/>
      </c>
      <c r="AB174" t="str">
        <f t="shared" si="27"/>
        <v/>
      </c>
    </row>
    <row r="175" spans="1:28" x14ac:dyDescent="0.3">
      <c r="A175">
        <v>161</v>
      </c>
      <c r="B175" t="s">
        <v>210</v>
      </c>
      <c r="C175">
        <v>14547.05</v>
      </c>
      <c r="D175">
        <v>14556.3</v>
      </c>
      <c r="E175">
        <v>14541.55</v>
      </c>
      <c r="F175">
        <v>14547.8</v>
      </c>
      <c r="G175" s="1">
        <f t="shared" si="29"/>
        <v>13.949999999998909</v>
      </c>
      <c r="H175" s="1">
        <f t="shared" si="38"/>
        <v>11.288700540253842</v>
      </c>
      <c r="I175" s="1">
        <f>IF(A175&lt;=$C$3,"",MAX(INDEX($D$15:$D$713,A175-$C$3):D174))</f>
        <v>14558.15</v>
      </c>
      <c r="J175" s="1">
        <f>IF(A175&lt;=$C$4,"",MIN(INDEX($E$15:$E$713,A175-$C$4):E174))</f>
        <v>14542.05</v>
      </c>
      <c r="K175" t="str">
        <f t="shared" si="32"/>
        <v>sell</v>
      </c>
      <c r="L175" s="1">
        <f t="shared" si="30"/>
        <v>14542.05</v>
      </c>
      <c r="M175" s="1">
        <f t="shared" si="33"/>
        <v>14553.338700540253</v>
      </c>
      <c r="N175" s="1">
        <f t="shared" si="34"/>
        <v>14519.472598919492</v>
      </c>
      <c r="O175" t="str">
        <f t="shared" si="31"/>
        <v>sell</v>
      </c>
      <c r="P175" s="1">
        <f t="shared" si="35"/>
        <v>14542.05</v>
      </c>
      <c r="Q175" s="1">
        <f t="shared" si="36"/>
        <v>11.288700540253842</v>
      </c>
      <c r="R175" t="str">
        <f t="shared" si="26"/>
        <v/>
      </c>
      <c r="S175" t="str">
        <f t="shared" si="37"/>
        <v>sell</v>
      </c>
      <c r="AA175" t="str">
        <f t="shared" si="28"/>
        <v/>
      </c>
      <c r="AB175" t="str">
        <f t="shared" si="27"/>
        <v/>
      </c>
    </row>
    <row r="176" spans="1:28" x14ac:dyDescent="0.3">
      <c r="A176">
        <v>162</v>
      </c>
      <c r="B176" t="s">
        <v>211</v>
      </c>
      <c r="C176">
        <v>14547.9</v>
      </c>
      <c r="D176">
        <v>14553.7</v>
      </c>
      <c r="E176">
        <v>14540.65</v>
      </c>
      <c r="F176">
        <v>14546.35</v>
      </c>
      <c r="G176" s="1">
        <f t="shared" si="29"/>
        <v>14.75</v>
      </c>
      <c r="H176" s="1">
        <f t="shared" si="38"/>
        <v>11.461765513241151</v>
      </c>
      <c r="I176" s="1">
        <f>IF(A176&lt;=$C$3,"",MAX(INDEX($D$15:$D$713,A176-$C$3):D175))</f>
        <v>14558.15</v>
      </c>
      <c r="J176" s="1">
        <f>IF(A176&lt;=$C$4,"",MIN(INDEX($E$15:$E$713,A176-$C$4):E175))</f>
        <v>14541.55</v>
      </c>
      <c r="K176" t="str">
        <f t="shared" si="32"/>
        <v>sell</v>
      </c>
      <c r="L176" s="1">
        <f t="shared" si="30"/>
        <v>14541.55</v>
      </c>
      <c r="M176" s="1" t="str">
        <f t="shared" si="33"/>
        <v/>
      </c>
      <c r="N176" s="1" t="str">
        <f t="shared" si="34"/>
        <v/>
      </c>
      <c r="O176" t="str">
        <f t="shared" si="31"/>
        <v>SL</v>
      </c>
      <c r="P176" s="1" t="str">
        <f t="shared" si="35"/>
        <v/>
      </c>
      <c r="Q176" s="1" t="str">
        <f t="shared" si="36"/>
        <v/>
      </c>
      <c r="R176">
        <f t="shared" si="26"/>
        <v>-11.288700540253558</v>
      </c>
      <c r="S176" t="str">
        <f t="shared" si="37"/>
        <v/>
      </c>
      <c r="AA176" t="str">
        <f t="shared" si="28"/>
        <v/>
      </c>
      <c r="AB176" t="str">
        <f t="shared" si="27"/>
        <v/>
      </c>
    </row>
    <row r="177" spans="1:28" x14ac:dyDescent="0.3">
      <c r="A177">
        <v>163</v>
      </c>
      <c r="B177" t="s">
        <v>212</v>
      </c>
      <c r="C177">
        <v>14546.6</v>
      </c>
      <c r="D177">
        <v>14549.3</v>
      </c>
      <c r="E177">
        <v>14542.65</v>
      </c>
      <c r="F177">
        <v>14545.35</v>
      </c>
      <c r="G177" s="1">
        <f t="shared" si="29"/>
        <v>13.050000000001091</v>
      </c>
      <c r="H177" s="1">
        <f t="shared" si="38"/>
        <v>11.541177237579147</v>
      </c>
      <c r="I177" s="1">
        <f>IF(A177&lt;=$C$3,"",MAX(INDEX($D$15:$D$713,A177-$C$3):D176))</f>
        <v>14558.15</v>
      </c>
      <c r="J177" s="1">
        <f>IF(A177&lt;=$C$4,"",MIN(INDEX($E$15:$E$713,A177-$C$4):E176))</f>
        <v>14540.65</v>
      </c>
      <c r="K177" t="str">
        <f t="shared" si="32"/>
        <v/>
      </c>
      <c r="L177" s="1" t="str">
        <f t="shared" si="30"/>
        <v/>
      </c>
      <c r="M177" s="1" t="str">
        <f t="shared" si="33"/>
        <v/>
      </c>
      <c r="N177" s="1" t="str">
        <f t="shared" si="34"/>
        <v/>
      </c>
      <c r="O177" t="str">
        <f t="shared" si="31"/>
        <v/>
      </c>
      <c r="P177" s="1" t="str">
        <f t="shared" si="35"/>
        <v/>
      </c>
      <c r="Q177" s="1" t="str">
        <f t="shared" si="36"/>
        <v/>
      </c>
      <c r="R177" t="str">
        <f t="shared" si="26"/>
        <v/>
      </c>
      <c r="S177" t="str">
        <f t="shared" si="37"/>
        <v/>
      </c>
      <c r="AA177" t="str">
        <f t="shared" si="28"/>
        <v/>
      </c>
      <c r="AB177" t="str">
        <f t="shared" si="27"/>
        <v/>
      </c>
    </row>
    <row r="178" spans="1:28" x14ac:dyDescent="0.3">
      <c r="A178">
        <v>164</v>
      </c>
      <c r="B178" t="s">
        <v>213</v>
      </c>
      <c r="C178">
        <v>14545.35</v>
      </c>
      <c r="D178">
        <v>14549.5</v>
      </c>
      <c r="E178">
        <v>14539.15</v>
      </c>
      <c r="F178">
        <v>14546.25</v>
      </c>
      <c r="G178" s="1">
        <f t="shared" si="29"/>
        <v>6.6499999999996362</v>
      </c>
      <c r="H178" s="1">
        <f t="shared" si="38"/>
        <v>11.296618375700172</v>
      </c>
      <c r="I178" s="1">
        <f>IF(A178&lt;=$C$3,"",MAX(INDEX($D$15:$D$713,A178-$C$3):D177))</f>
        <v>14556.3</v>
      </c>
      <c r="J178" s="1">
        <f>IF(A178&lt;=$C$4,"",MIN(INDEX($E$15:$E$713,A178-$C$4):E177))</f>
        <v>14540.65</v>
      </c>
      <c r="K178" t="str">
        <f t="shared" si="32"/>
        <v>sell</v>
      </c>
      <c r="L178" s="1">
        <f t="shared" si="30"/>
        <v>14540.65</v>
      </c>
      <c r="M178" s="1">
        <f t="shared" si="33"/>
        <v>14551.946618375699</v>
      </c>
      <c r="N178" s="1">
        <f t="shared" si="34"/>
        <v>14518.0567632486</v>
      </c>
      <c r="O178" t="str">
        <f t="shared" si="31"/>
        <v>sell</v>
      </c>
      <c r="P178" s="1">
        <f t="shared" si="35"/>
        <v>14540.65</v>
      </c>
      <c r="Q178" s="1">
        <f t="shared" si="36"/>
        <v>11.296618375700172</v>
      </c>
      <c r="R178" t="str">
        <f t="shared" si="26"/>
        <v/>
      </c>
      <c r="S178" t="str">
        <f t="shared" si="37"/>
        <v>sell</v>
      </c>
      <c r="AA178" t="str">
        <f t="shared" si="28"/>
        <v/>
      </c>
      <c r="AB178" t="str">
        <f t="shared" si="27"/>
        <v/>
      </c>
    </row>
    <row r="179" spans="1:28" x14ac:dyDescent="0.3">
      <c r="A179">
        <v>165</v>
      </c>
      <c r="B179" t="s">
        <v>214</v>
      </c>
      <c r="C179">
        <v>14546.1</v>
      </c>
      <c r="D179">
        <v>14549.7</v>
      </c>
      <c r="E179">
        <v>14541.5</v>
      </c>
      <c r="F179">
        <v>14543.15</v>
      </c>
      <c r="G179" s="1">
        <f t="shared" si="29"/>
        <v>10.350000000000364</v>
      </c>
      <c r="H179" s="1">
        <f t="shared" si="38"/>
        <v>11.24928745691518</v>
      </c>
      <c r="I179" s="1">
        <f>IF(A179&lt;=$C$3,"",MAX(INDEX($D$15:$D$713,A179-$C$3):D178))</f>
        <v>14553.7</v>
      </c>
      <c r="J179" s="1">
        <f>IF(A179&lt;=$C$4,"",MIN(INDEX($E$15:$E$713,A179-$C$4):E178))</f>
        <v>14539.15</v>
      </c>
      <c r="K179" t="str">
        <f t="shared" si="32"/>
        <v/>
      </c>
      <c r="L179" s="1" t="str">
        <f t="shared" si="30"/>
        <v/>
      </c>
      <c r="M179" s="1">
        <f t="shared" si="33"/>
        <v>14551.946618375699</v>
      </c>
      <c r="N179" s="1">
        <f t="shared" si="34"/>
        <v>14518.0567632486</v>
      </c>
      <c r="O179" t="str">
        <f t="shared" si="31"/>
        <v>sell</v>
      </c>
      <c r="P179" s="1">
        <f t="shared" si="35"/>
        <v>14540.65</v>
      </c>
      <c r="Q179" s="1">
        <f t="shared" si="36"/>
        <v>11.296618375700172</v>
      </c>
      <c r="R179" t="str">
        <f t="shared" ref="R179:R242" si="39">IF(AND(O178="buy",O179="SL"),M178-P178,IF(AND(O178="buy",O179="TP"),N178-P178,IF(AND(O178="sell",O179="SL"),P178-M178,IF(AND(O178="sell",O179="TP"),P178-N178,""))))</f>
        <v/>
      </c>
      <c r="S179" t="str">
        <f t="shared" si="37"/>
        <v/>
      </c>
      <c r="AA179" t="str">
        <f t="shared" si="28"/>
        <v/>
      </c>
      <c r="AB179" t="str">
        <f t="shared" si="27"/>
        <v/>
      </c>
    </row>
    <row r="180" spans="1:28" x14ac:dyDescent="0.3">
      <c r="A180">
        <v>166</v>
      </c>
      <c r="B180" t="s">
        <v>215</v>
      </c>
      <c r="C180">
        <v>14543.05</v>
      </c>
      <c r="D180">
        <v>14551.3</v>
      </c>
      <c r="E180">
        <v>14538.9</v>
      </c>
      <c r="F180">
        <v>14548.75</v>
      </c>
      <c r="G180" s="1">
        <f t="shared" si="29"/>
        <v>8.2000000000007276</v>
      </c>
      <c r="H180" s="1">
        <f t="shared" si="38"/>
        <v>11.096823084069458</v>
      </c>
      <c r="I180" s="1">
        <f>IF(A180&lt;=$C$3,"",MAX(INDEX($D$15:$D$713,A180-$C$3):D179))</f>
        <v>14549.7</v>
      </c>
      <c r="J180" s="1">
        <f>IF(A180&lt;=$C$4,"",MIN(INDEX($E$15:$E$713,A180-$C$4):E179))</f>
        <v>14539.15</v>
      </c>
      <c r="K180" t="str">
        <f t="shared" si="32"/>
        <v>buy</v>
      </c>
      <c r="L180" s="1">
        <f t="shared" si="30"/>
        <v>14549.7</v>
      </c>
      <c r="M180" s="1">
        <f t="shared" si="33"/>
        <v>14551.946618375699</v>
      </c>
      <c r="N180" s="1">
        <f t="shared" si="34"/>
        <v>14518.0567632486</v>
      </c>
      <c r="O180" t="str">
        <f t="shared" si="31"/>
        <v>sell</v>
      </c>
      <c r="P180" s="1">
        <f t="shared" si="35"/>
        <v>14540.65</v>
      </c>
      <c r="Q180" s="1">
        <f t="shared" si="36"/>
        <v>11.296618375700172</v>
      </c>
      <c r="R180" t="str">
        <f t="shared" si="39"/>
        <v/>
      </c>
      <c r="S180" t="str">
        <f t="shared" si="37"/>
        <v/>
      </c>
      <c r="AA180">
        <f t="shared" si="28"/>
        <v>1</v>
      </c>
      <c r="AB180" t="str">
        <f t="shared" si="27"/>
        <v/>
      </c>
    </row>
    <row r="181" spans="1:28" x14ac:dyDescent="0.3">
      <c r="A181">
        <v>167</v>
      </c>
      <c r="B181" t="s">
        <v>216</v>
      </c>
      <c r="C181">
        <v>14548.8</v>
      </c>
      <c r="D181">
        <v>14556.4</v>
      </c>
      <c r="E181">
        <v>14540.85</v>
      </c>
      <c r="F181">
        <v>14542.55</v>
      </c>
      <c r="G181" s="1">
        <f t="shared" si="29"/>
        <v>12.399999999999636</v>
      </c>
      <c r="H181" s="1">
        <f t="shared" si="38"/>
        <v>11.161981929865966</v>
      </c>
      <c r="I181" s="1">
        <f>IF(A181&lt;=$C$3,"",MAX(INDEX($D$15:$D$713,A181-$C$3):D180))</f>
        <v>14551.3</v>
      </c>
      <c r="J181" s="1">
        <f>IF(A181&lt;=$C$4,"",MIN(INDEX($E$15:$E$713,A181-$C$4):E180))</f>
        <v>14538.9</v>
      </c>
      <c r="K181" t="str">
        <f t="shared" si="32"/>
        <v>buy</v>
      </c>
      <c r="L181" s="1">
        <f t="shared" si="30"/>
        <v>14551.3</v>
      </c>
      <c r="M181" s="1" t="str">
        <f t="shared" si="33"/>
        <v/>
      </c>
      <c r="N181" s="1" t="str">
        <f t="shared" si="34"/>
        <v/>
      </c>
      <c r="O181" t="str">
        <f t="shared" si="31"/>
        <v>SL</v>
      </c>
      <c r="P181" s="1" t="str">
        <f t="shared" si="35"/>
        <v/>
      </c>
      <c r="Q181" s="1" t="str">
        <f t="shared" si="36"/>
        <v/>
      </c>
      <c r="R181">
        <f t="shared" si="39"/>
        <v>-11.296618375699836</v>
      </c>
      <c r="S181" t="str">
        <f t="shared" si="37"/>
        <v/>
      </c>
      <c r="AA181">
        <f t="shared" si="28"/>
        <v>1</v>
      </c>
      <c r="AB181" t="str">
        <f t="shared" si="27"/>
        <v/>
      </c>
    </row>
    <row r="182" spans="1:28" x14ac:dyDescent="0.3">
      <c r="A182">
        <v>168</v>
      </c>
      <c r="B182" t="s">
        <v>217</v>
      </c>
      <c r="C182">
        <v>14542.8</v>
      </c>
      <c r="D182">
        <v>14546.9</v>
      </c>
      <c r="E182">
        <v>14535.6</v>
      </c>
      <c r="F182">
        <v>14541.15</v>
      </c>
      <c r="G182" s="1">
        <f t="shared" si="29"/>
        <v>15.549999999999272</v>
      </c>
      <c r="H182" s="1">
        <f t="shared" si="38"/>
        <v>11.381382833372632</v>
      </c>
      <c r="I182" s="1">
        <f>IF(A182&lt;=$C$3,"",MAX(INDEX($D$15:$D$713,A182-$C$3):D181))</f>
        <v>14556.4</v>
      </c>
      <c r="J182" s="1">
        <f>IF(A182&lt;=$C$4,"",MIN(INDEX($E$15:$E$713,A182-$C$4):E181))</f>
        <v>14538.9</v>
      </c>
      <c r="K182" t="str">
        <f t="shared" si="32"/>
        <v>sell</v>
      </c>
      <c r="L182" s="1">
        <f t="shared" si="30"/>
        <v>14538.9</v>
      </c>
      <c r="M182" s="1">
        <f t="shared" si="33"/>
        <v>14550.281382833373</v>
      </c>
      <c r="N182" s="1">
        <f t="shared" si="34"/>
        <v>14516.137234333255</v>
      </c>
      <c r="O182" t="str">
        <f t="shared" si="31"/>
        <v>sell</v>
      </c>
      <c r="P182" s="1">
        <f t="shared" si="35"/>
        <v>14538.9</v>
      </c>
      <c r="Q182" s="1">
        <f t="shared" si="36"/>
        <v>11.381382833372632</v>
      </c>
      <c r="R182" t="str">
        <f t="shared" si="39"/>
        <v/>
      </c>
      <c r="S182" t="str">
        <f t="shared" si="37"/>
        <v>sell</v>
      </c>
      <c r="AA182" t="str">
        <f t="shared" si="28"/>
        <v/>
      </c>
      <c r="AB182" t="str">
        <f t="shared" si="27"/>
        <v/>
      </c>
    </row>
    <row r="183" spans="1:28" x14ac:dyDescent="0.3">
      <c r="A183">
        <v>169</v>
      </c>
      <c r="B183" t="s">
        <v>218</v>
      </c>
      <c r="C183">
        <v>14541.2</v>
      </c>
      <c r="D183">
        <v>14547.95</v>
      </c>
      <c r="E183">
        <v>14538.35</v>
      </c>
      <c r="F183">
        <v>14543.25</v>
      </c>
      <c r="G183" s="1">
        <f t="shared" si="29"/>
        <v>11.299999999999272</v>
      </c>
      <c r="H183" s="1">
        <f t="shared" si="38"/>
        <v>11.377313691703964</v>
      </c>
      <c r="I183" s="1">
        <f>IF(A183&lt;=$C$3,"",MAX(INDEX($D$15:$D$713,A183-$C$3):D182))</f>
        <v>14556.4</v>
      </c>
      <c r="J183" s="1">
        <f>IF(A183&lt;=$C$4,"",MIN(INDEX($E$15:$E$713,A183-$C$4):E182))</f>
        <v>14535.6</v>
      </c>
      <c r="K183" t="str">
        <f t="shared" si="32"/>
        <v/>
      </c>
      <c r="L183" s="1" t="str">
        <f t="shared" si="30"/>
        <v/>
      </c>
      <c r="M183" s="1">
        <f t="shared" si="33"/>
        <v>14550.281382833373</v>
      </c>
      <c r="N183" s="1">
        <f t="shared" si="34"/>
        <v>14516.137234333255</v>
      </c>
      <c r="O183" t="str">
        <f t="shared" si="31"/>
        <v>sell</v>
      </c>
      <c r="P183" s="1">
        <f t="shared" si="35"/>
        <v>14538.9</v>
      </c>
      <c r="Q183" s="1">
        <f t="shared" si="36"/>
        <v>11.381382833372632</v>
      </c>
      <c r="R183" t="str">
        <f t="shared" si="39"/>
        <v/>
      </c>
      <c r="S183" t="str">
        <f t="shared" si="37"/>
        <v/>
      </c>
      <c r="AA183" t="str">
        <f t="shared" si="28"/>
        <v/>
      </c>
      <c r="AB183" t="str">
        <f t="shared" si="27"/>
        <v/>
      </c>
    </row>
    <row r="184" spans="1:28" x14ac:dyDescent="0.3">
      <c r="A184">
        <v>170</v>
      </c>
      <c r="B184" t="s">
        <v>219</v>
      </c>
      <c r="C184">
        <v>14543.3</v>
      </c>
      <c r="D184">
        <v>14550.15</v>
      </c>
      <c r="E184">
        <v>14540.65</v>
      </c>
      <c r="F184">
        <v>14544.1</v>
      </c>
      <c r="G184" s="1">
        <f t="shared" si="29"/>
        <v>9.6000000000003638</v>
      </c>
      <c r="H184" s="1">
        <f t="shared" si="38"/>
        <v>11.288448007118784</v>
      </c>
      <c r="I184" s="1">
        <f>IF(A184&lt;=$C$3,"",MAX(INDEX($D$15:$D$713,A184-$C$3):D183))</f>
        <v>14556.4</v>
      </c>
      <c r="J184" s="1">
        <f>IF(A184&lt;=$C$4,"",MIN(INDEX($E$15:$E$713,A184-$C$4):E183))</f>
        <v>14535.6</v>
      </c>
      <c r="K184" t="str">
        <f t="shared" si="32"/>
        <v/>
      </c>
      <c r="L184" s="1" t="str">
        <f t="shared" si="30"/>
        <v/>
      </c>
      <c r="M184" s="1">
        <f t="shared" si="33"/>
        <v>14550.281382833373</v>
      </c>
      <c r="N184" s="1">
        <f t="shared" si="34"/>
        <v>14516.137234333255</v>
      </c>
      <c r="O184" t="str">
        <f t="shared" si="31"/>
        <v>sell</v>
      </c>
      <c r="P184" s="1">
        <f t="shared" si="35"/>
        <v>14538.9</v>
      </c>
      <c r="Q184" s="1">
        <f t="shared" si="36"/>
        <v>11.381382833372632</v>
      </c>
      <c r="R184" t="str">
        <f t="shared" si="39"/>
        <v/>
      </c>
      <c r="S184" t="str">
        <f t="shared" si="37"/>
        <v/>
      </c>
      <c r="AA184" t="str">
        <f t="shared" si="28"/>
        <v/>
      </c>
      <c r="AB184" t="str">
        <f t="shared" si="27"/>
        <v/>
      </c>
    </row>
    <row r="185" spans="1:28" x14ac:dyDescent="0.3">
      <c r="A185">
        <v>171</v>
      </c>
      <c r="B185" t="s">
        <v>220</v>
      </c>
      <c r="C185">
        <v>14544.1</v>
      </c>
      <c r="D185">
        <v>14551.6</v>
      </c>
      <c r="E185">
        <v>14536.6</v>
      </c>
      <c r="F185">
        <v>14538</v>
      </c>
      <c r="G185" s="1">
        <f t="shared" si="29"/>
        <v>9.5</v>
      </c>
      <c r="H185" s="1">
        <f t="shared" si="38"/>
        <v>11.199025606762845</v>
      </c>
      <c r="I185" s="1">
        <f>IF(A185&lt;=$C$3,"",MAX(INDEX($D$15:$D$713,A185-$C$3):D184))</f>
        <v>14550.15</v>
      </c>
      <c r="J185" s="1">
        <f>IF(A185&lt;=$C$4,"",MIN(INDEX($E$15:$E$713,A185-$C$4):E184))</f>
        <v>14535.6</v>
      </c>
      <c r="K185" t="str">
        <f t="shared" si="32"/>
        <v>buy</v>
      </c>
      <c r="L185" s="1">
        <f t="shared" si="30"/>
        <v>14550.15</v>
      </c>
      <c r="M185" s="1" t="str">
        <f t="shared" si="33"/>
        <v/>
      </c>
      <c r="N185" s="1" t="str">
        <f t="shared" si="34"/>
        <v/>
      </c>
      <c r="O185" t="str">
        <f t="shared" si="31"/>
        <v>SL</v>
      </c>
      <c r="P185" s="1" t="str">
        <f t="shared" si="35"/>
        <v/>
      </c>
      <c r="Q185" s="1" t="str">
        <f t="shared" si="36"/>
        <v/>
      </c>
      <c r="R185">
        <f t="shared" si="39"/>
        <v>-11.381382833373209</v>
      </c>
      <c r="S185" t="str">
        <f t="shared" si="37"/>
        <v/>
      </c>
      <c r="AA185">
        <f t="shared" si="28"/>
        <v>1</v>
      </c>
      <c r="AB185" t="str">
        <f t="shared" si="27"/>
        <v/>
      </c>
    </row>
    <row r="186" spans="1:28" x14ac:dyDescent="0.3">
      <c r="A186">
        <v>172</v>
      </c>
      <c r="B186" t="s">
        <v>221</v>
      </c>
      <c r="C186">
        <v>14538.25</v>
      </c>
      <c r="D186">
        <v>14540.5</v>
      </c>
      <c r="E186">
        <v>14534.1</v>
      </c>
      <c r="F186">
        <v>14537.45</v>
      </c>
      <c r="G186" s="1">
        <f t="shared" si="29"/>
        <v>15</v>
      </c>
      <c r="H186" s="1">
        <f t="shared" si="38"/>
        <v>11.389074326424701</v>
      </c>
      <c r="I186" s="1">
        <f>IF(A186&lt;=$C$3,"",MAX(INDEX($D$15:$D$713,A186-$C$3):D185))</f>
        <v>14551.6</v>
      </c>
      <c r="J186" s="1">
        <f>IF(A186&lt;=$C$4,"",MIN(INDEX($E$15:$E$713,A186-$C$4):E185))</f>
        <v>14536.6</v>
      </c>
      <c r="K186" t="str">
        <f t="shared" si="32"/>
        <v>sell</v>
      </c>
      <c r="L186" s="1">
        <f t="shared" si="30"/>
        <v>14536.6</v>
      </c>
      <c r="M186" s="1">
        <f t="shared" si="33"/>
        <v>14547.989074326426</v>
      </c>
      <c r="N186" s="1">
        <f t="shared" si="34"/>
        <v>14513.821851347151</v>
      </c>
      <c r="O186" t="str">
        <f t="shared" si="31"/>
        <v>sell</v>
      </c>
      <c r="P186" s="1">
        <f t="shared" si="35"/>
        <v>14536.6</v>
      </c>
      <c r="Q186" s="1">
        <f t="shared" si="36"/>
        <v>11.389074326424701</v>
      </c>
      <c r="R186" t="str">
        <f t="shared" si="39"/>
        <v/>
      </c>
      <c r="S186" t="str">
        <f t="shared" si="37"/>
        <v>sell</v>
      </c>
      <c r="AA186" t="str">
        <f t="shared" si="28"/>
        <v/>
      </c>
      <c r="AB186" t="str">
        <f t="shared" si="27"/>
        <v/>
      </c>
    </row>
    <row r="187" spans="1:28" x14ac:dyDescent="0.3">
      <c r="A187">
        <v>173</v>
      </c>
      <c r="B187" t="s">
        <v>222</v>
      </c>
      <c r="C187">
        <v>14537.75</v>
      </c>
      <c r="D187">
        <v>14540.8</v>
      </c>
      <c r="E187">
        <v>14532.7</v>
      </c>
      <c r="F187">
        <v>14539.4</v>
      </c>
      <c r="G187" s="1">
        <f t="shared" si="29"/>
        <v>6.3999999999996362</v>
      </c>
      <c r="H187" s="1">
        <f t="shared" si="38"/>
        <v>11.139620610103448</v>
      </c>
      <c r="I187" s="1">
        <f>IF(A187&lt;=$C$3,"",MAX(INDEX($D$15:$D$713,A187-$C$3):D186))</f>
        <v>14551.6</v>
      </c>
      <c r="J187" s="1">
        <f>IF(A187&lt;=$C$4,"",MIN(INDEX($E$15:$E$713,A187-$C$4):E186))</f>
        <v>14534.1</v>
      </c>
      <c r="K187" t="str">
        <f t="shared" si="32"/>
        <v>sell</v>
      </c>
      <c r="L187" s="1">
        <f t="shared" si="30"/>
        <v>14534.1</v>
      </c>
      <c r="M187" s="1">
        <f t="shared" si="33"/>
        <v>14547.989074326426</v>
      </c>
      <c r="N187" s="1">
        <f t="shared" si="34"/>
        <v>14513.821851347151</v>
      </c>
      <c r="O187" t="str">
        <f t="shared" si="31"/>
        <v>sell</v>
      </c>
      <c r="P187" s="1">
        <f t="shared" si="35"/>
        <v>14536.6</v>
      </c>
      <c r="Q187" s="1">
        <f t="shared" si="36"/>
        <v>11.389074326424701</v>
      </c>
      <c r="R187" t="str">
        <f t="shared" si="39"/>
        <v/>
      </c>
      <c r="S187" t="str">
        <f t="shared" si="37"/>
        <v/>
      </c>
      <c r="AA187" t="str">
        <f t="shared" si="28"/>
        <v/>
      </c>
      <c r="AB187" t="str">
        <f t="shared" si="27"/>
        <v/>
      </c>
    </row>
    <row r="188" spans="1:28" x14ac:dyDescent="0.3">
      <c r="A188">
        <v>174</v>
      </c>
      <c r="B188" t="s">
        <v>223</v>
      </c>
      <c r="C188">
        <v>14538.8</v>
      </c>
      <c r="D188">
        <v>14547.25</v>
      </c>
      <c r="E188">
        <v>14533.5</v>
      </c>
      <c r="F188">
        <v>14536.5</v>
      </c>
      <c r="G188" s="1">
        <f t="shared" si="29"/>
        <v>8.0999999999985448</v>
      </c>
      <c r="H188" s="1">
        <f t="shared" si="38"/>
        <v>10.987639579598202</v>
      </c>
      <c r="I188" s="1">
        <f>IF(A188&lt;=$C$3,"",MAX(INDEX($D$15:$D$713,A188-$C$3):D187))</f>
        <v>14551.6</v>
      </c>
      <c r="J188" s="1">
        <f>IF(A188&lt;=$C$4,"",MIN(INDEX($E$15:$E$713,A188-$C$4):E187))</f>
        <v>14532.7</v>
      </c>
      <c r="K188" t="str">
        <f t="shared" si="32"/>
        <v/>
      </c>
      <c r="L188" s="1" t="str">
        <f t="shared" si="30"/>
        <v/>
      </c>
      <c r="M188" s="1">
        <f t="shared" si="33"/>
        <v>14547.989074326426</v>
      </c>
      <c r="N188" s="1">
        <f t="shared" si="34"/>
        <v>14513.821851347151</v>
      </c>
      <c r="O188" t="str">
        <f t="shared" si="31"/>
        <v>sell</v>
      </c>
      <c r="P188" s="1">
        <f t="shared" si="35"/>
        <v>14536.6</v>
      </c>
      <c r="Q188" s="1">
        <f t="shared" si="36"/>
        <v>11.389074326424701</v>
      </c>
      <c r="R188" t="str">
        <f t="shared" si="39"/>
        <v/>
      </c>
      <c r="S188" t="str">
        <f t="shared" si="37"/>
        <v/>
      </c>
      <c r="AA188" t="str">
        <f t="shared" si="28"/>
        <v/>
      </c>
      <c r="AB188" t="str">
        <f t="shared" si="27"/>
        <v/>
      </c>
    </row>
    <row r="189" spans="1:28" x14ac:dyDescent="0.3">
      <c r="A189">
        <v>175</v>
      </c>
      <c r="B189" t="s">
        <v>224</v>
      </c>
      <c r="C189">
        <v>14536.55</v>
      </c>
      <c r="D189">
        <v>14544.25</v>
      </c>
      <c r="E189">
        <v>14530.1</v>
      </c>
      <c r="F189">
        <v>14535.4</v>
      </c>
      <c r="G189" s="1">
        <f t="shared" si="29"/>
        <v>13.75</v>
      </c>
      <c r="H189" s="1">
        <f t="shared" si="38"/>
        <v>11.125757600618291</v>
      </c>
      <c r="I189" s="1">
        <f>IF(A189&lt;=$C$3,"",MAX(INDEX($D$15:$D$713,A189-$C$3):D188))</f>
        <v>14547.25</v>
      </c>
      <c r="J189" s="1">
        <f>IF(A189&lt;=$C$4,"",MIN(INDEX($E$15:$E$713,A189-$C$4):E188))</f>
        <v>14532.7</v>
      </c>
      <c r="K189" t="str">
        <f t="shared" si="32"/>
        <v>sell</v>
      </c>
      <c r="L189" s="1">
        <f t="shared" si="30"/>
        <v>14532.7</v>
      </c>
      <c r="M189" s="1">
        <f t="shared" si="33"/>
        <v>14547.989074326426</v>
      </c>
      <c r="N189" s="1">
        <f t="shared" si="34"/>
        <v>14513.821851347151</v>
      </c>
      <c r="O189" t="str">
        <f t="shared" si="31"/>
        <v>sell</v>
      </c>
      <c r="P189" s="1">
        <f t="shared" si="35"/>
        <v>14536.6</v>
      </c>
      <c r="Q189" s="1">
        <f t="shared" si="36"/>
        <v>11.389074326424701</v>
      </c>
      <c r="R189" t="str">
        <f t="shared" si="39"/>
        <v/>
      </c>
      <c r="S189" t="str">
        <f t="shared" si="37"/>
        <v/>
      </c>
      <c r="AA189" t="str">
        <f t="shared" si="28"/>
        <v/>
      </c>
      <c r="AB189" t="str">
        <f t="shared" si="27"/>
        <v/>
      </c>
    </row>
    <row r="190" spans="1:28" x14ac:dyDescent="0.3">
      <c r="A190">
        <v>176</v>
      </c>
      <c r="B190" t="s">
        <v>225</v>
      </c>
      <c r="C190">
        <v>14535.65</v>
      </c>
      <c r="D190">
        <v>14544.85</v>
      </c>
      <c r="E190">
        <v>14534.05</v>
      </c>
      <c r="F190">
        <v>14540.55</v>
      </c>
      <c r="G190" s="1">
        <f t="shared" si="29"/>
        <v>14.149999999999636</v>
      </c>
      <c r="H190" s="1">
        <f t="shared" si="38"/>
        <v>11.276969720587358</v>
      </c>
      <c r="I190" s="1">
        <f>IF(A190&lt;=$C$3,"",MAX(INDEX($D$15:$D$713,A190-$C$3):D189))</f>
        <v>14547.25</v>
      </c>
      <c r="J190" s="1">
        <f>IF(A190&lt;=$C$4,"",MIN(INDEX($E$15:$E$713,A190-$C$4):E189))</f>
        <v>14530.1</v>
      </c>
      <c r="K190" t="str">
        <f t="shared" si="32"/>
        <v/>
      </c>
      <c r="L190" s="1" t="str">
        <f t="shared" si="30"/>
        <v/>
      </c>
      <c r="M190" s="1">
        <f t="shared" si="33"/>
        <v>14547.989074326426</v>
      </c>
      <c r="N190" s="1">
        <f t="shared" si="34"/>
        <v>14513.821851347151</v>
      </c>
      <c r="O190" t="str">
        <f t="shared" si="31"/>
        <v>sell</v>
      </c>
      <c r="P190" s="1">
        <f t="shared" si="35"/>
        <v>14536.6</v>
      </c>
      <c r="Q190" s="1">
        <f t="shared" si="36"/>
        <v>11.389074326424701</v>
      </c>
      <c r="R190" t="str">
        <f t="shared" si="39"/>
        <v/>
      </c>
      <c r="S190" t="str">
        <f t="shared" si="37"/>
        <v/>
      </c>
      <c r="AA190" t="str">
        <f t="shared" si="28"/>
        <v/>
      </c>
      <c r="AB190" t="str">
        <f t="shared" si="27"/>
        <v/>
      </c>
    </row>
    <row r="191" spans="1:28" x14ac:dyDescent="0.3">
      <c r="A191">
        <v>177</v>
      </c>
      <c r="B191" t="s">
        <v>226</v>
      </c>
      <c r="C191">
        <v>14540.6</v>
      </c>
      <c r="D191">
        <v>14550.9</v>
      </c>
      <c r="E191">
        <v>14534.15</v>
      </c>
      <c r="F191">
        <v>14548.1</v>
      </c>
      <c r="G191" s="1">
        <f t="shared" si="29"/>
        <v>10.800000000001091</v>
      </c>
      <c r="H191" s="1">
        <f t="shared" si="38"/>
        <v>11.253121234558044</v>
      </c>
      <c r="I191" s="1">
        <f>IF(A191&lt;=$C$3,"",MAX(INDEX($D$15:$D$713,A191-$C$3):D190))</f>
        <v>14547.25</v>
      </c>
      <c r="J191" s="1">
        <f>IF(A191&lt;=$C$4,"",MIN(INDEX($E$15:$E$713,A191-$C$4):E190))</f>
        <v>14530.1</v>
      </c>
      <c r="K191" t="str">
        <f t="shared" si="32"/>
        <v>buy</v>
      </c>
      <c r="L191" s="1">
        <f t="shared" si="30"/>
        <v>14547.25</v>
      </c>
      <c r="M191" s="1" t="str">
        <f t="shared" si="33"/>
        <v/>
      </c>
      <c r="N191" s="1" t="str">
        <f t="shared" si="34"/>
        <v/>
      </c>
      <c r="O191" t="str">
        <f t="shared" si="31"/>
        <v>SL</v>
      </c>
      <c r="P191" s="1" t="str">
        <f t="shared" si="35"/>
        <v/>
      </c>
      <c r="Q191" s="1" t="str">
        <f t="shared" si="36"/>
        <v/>
      </c>
      <c r="R191">
        <f t="shared" si="39"/>
        <v>-11.389074326425543</v>
      </c>
      <c r="S191" t="str">
        <f t="shared" si="37"/>
        <v/>
      </c>
      <c r="AA191">
        <f t="shared" si="28"/>
        <v>1</v>
      </c>
      <c r="AB191" t="str">
        <f t="shared" si="27"/>
        <v/>
      </c>
    </row>
    <row r="192" spans="1:28" x14ac:dyDescent="0.3">
      <c r="A192">
        <v>178</v>
      </c>
      <c r="B192" t="s">
        <v>227</v>
      </c>
      <c r="C192">
        <v>14547.9</v>
      </c>
      <c r="D192">
        <v>14550.15</v>
      </c>
      <c r="E192">
        <v>14542.75</v>
      </c>
      <c r="F192">
        <v>14547.55</v>
      </c>
      <c r="G192" s="1">
        <f t="shared" si="29"/>
        <v>16.75</v>
      </c>
      <c r="H192" s="1">
        <f t="shared" si="38"/>
        <v>11.527965172830141</v>
      </c>
      <c r="I192" s="1">
        <f>IF(A192&lt;=$C$3,"",MAX(INDEX($D$15:$D$713,A192-$C$3):D191))</f>
        <v>14550.9</v>
      </c>
      <c r="J192" s="1">
        <f>IF(A192&lt;=$C$4,"",MIN(INDEX($E$15:$E$713,A192-$C$4):E191))</f>
        <v>14530.1</v>
      </c>
      <c r="K192" t="str">
        <f t="shared" si="32"/>
        <v/>
      </c>
      <c r="L192" s="1" t="str">
        <f t="shared" si="30"/>
        <v/>
      </c>
      <c r="M192" s="1" t="str">
        <f t="shared" si="33"/>
        <v/>
      </c>
      <c r="N192" s="1" t="str">
        <f t="shared" si="34"/>
        <v/>
      </c>
      <c r="O192" t="str">
        <f t="shared" si="31"/>
        <v/>
      </c>
      <c r="P192" s="1" t="str">
        <f t="shared" si="35"/>
        <v/>
      </c>
      <c r="Q192" s="1" t="str">
        <f t="shared" si="36"/>
        <v/>
      </c>
      <c r="R192" t="str">
        <f t="shared" si="39"/>
        <v/>
      </c>
      <c r="S192" t="str">
        <f t="shared" si="37"/>
        <v/>
      </c>
      <c r="AA192" t="str">
        <f t="shared" si="28"/>
        <v/>
      </c>
      <c r="AB192" t="str">
        <f t="shared" si="27"/>
        <v/>
      </c>
    </row>
    <row r="193" spans="1:28" x14ac:dyDescent="0.3">
      <c r="A193">
        <v>179</v>
      </c>
      <c r="B193" t="s">
        <v>228</v>
      </c>
      <c r="C193">
        <v>14547.5</v>
      </c>
      <c r="D193">
        <v>14549.65</v>
      </c>
      <c r="E193">
        <v>14543.65</v>
      </c>
      <c r="F193">
        <v>14546.6</v>
      </c>
      <c r="G193" s="1">
        <f t="shared" si="29"/>
        <v>7.3999999999996362</v>
      </c>
      <c r="H193" s="1">
        <f t="shared" si="38"/>
        <v>11.321566914188617</v>
      </c>
      <c r="I193" s="1">
        <f>IF(A193&lt;=$C$3,"",MAX(INDEX($D$15:$D$713,A193-$C$3):D192))</f>
        <v>14550.9</v>
      </c>
      <c r="J193" s="1">
        <f>IF(A193&lt;=$C$4,"",MIN(INDEX($E$15:$E$713,A193-$C$4):E192))</f>
        <v>14534.05</v>
      </c>
      <c r="K193" t="str">
        <f t="shared" si="32"/>
        <v/>
      </c>
      <c r="L193" s="1" t="str">
        <f t="shared" si="30"/>
        <v/>
      </c>
      <c r="M193" s="1" t="str">
        <f t="shared" si="33"/>
        <v/>
      </c>
      <c r="N193" s="1" t="str">
        <f t="shared" si="34"/>
        <v/>
      </c>
      <c r="O193" t="str">
        <f t="shared" si="31"/>
        <v/>
      </c>
      <c r="P193" s="1" t="str">
        <f t="shared" si="35"/>
        <v/>
      </c>
      <c r="Q193" s="1" t="str">
        <f t="shared" si="36"/>
        <v/>
      </c>
      <c r="R193" t="str">
        <f t="shared" si="39"/>
        <v/>
      </c>
      <c r="S193" t="str">
        <f t="shared" si="37"/>
        <v/>
      </c>
      <c r="AA193" t="str">
        <f t="shared" si="28"/>
        <v/>
      </c>
      <c r="AB193" t="str">
        <f t="shared" si="27"/>
        <v/>
      </c>
    </row>
    <row r="194" spans="1:28" x14ac:dyDescent="0.3">
      <c r="A194">
        <v>180</v>
      </c>
      <c r="B194" t="s">
        <v>229</v>
      </c>
      <c r="C194">
        <v>14546.75</v>
      </c>
      <c r="D194">
        <v>14553.8</v>
      </c>
      <c r="E194">
        <v>14544.2</v>
      </c>
      <c r="F194">
        <v>14549.5</v>
      </c>
      <c r="G194" s="1">
        <f t="shared" si="29"/>
        <v>6</v>
      </c>
      <c r="H194" s="1">
        <f t="shared" si="38"/>
        <v>11.055488568479186</v>
      </c>
      <c r="I194" s="1">
        <f>IF(A194&lt;=$C$3,"",MAX(INDEX($D$15:$D$713,A194-$C$3):D193))</f>
        <v>14550.9</v>
      </c>
      <c r="J194" s="1">
        <f>IF(A194&lt;=$C$4,"",MIN(INDEX($E$15:$E$713,A194-$C$4):E193))</f>
        <v>14534.15</v>
      </c>
      <c r="K194" t="str">
        <f t="shared" si="32"/>
        <v>buy</v>
      </c>
      <c r="L194" s="1">
        <f t="shared" si="30"/>
        <v>14550.9</v>
      </c>
      <c r="M194" s="1">
        <f t="shared" si="33"/>
        <v>14539.84451143152</v>
      </c>
      <c r="N194" s="1">
        <f t="shared" si="34"/>
        <v>14573.010977136959</v>
      </c>
      <c r="O194" t="str">
        <f t="shared" si="31"/>
        <v>buy</v>
      </c>
      <c r="P194" s="1">
        <f t="shared" si="35"/>
        <v>14550.9</v>
      </c>
      <c r="Q194" s="1">
        <f t="shared" si="36"/>
        <v>11.055488568479186</v>
      </c>
      <c r="R194" t="str">
        <f t="shared" si="39"/>
        <v/>
      </c>
      <c r="S194" t="str">
        <f t="shared" si="37"/>
        <v>buy</v>
      </c>
      <c r="AA194">
        <f t="shared" si="28"/>
        <v>1</v>
      </c>
      <c r="AB194">
        <f t="shared" si="27"/>
        <v>1</v>
      </c>
    </row>
    <row r="195" spans="1:28" x14ac:dyDescent="0.3">
      <c r="A195">
        <v>181</v>
      </c>
      <c r="B195" t="s">
        <v>230</v>
      </c>
      <c r="C195">
        <v>14549.05</v>
      </c>
      <c r="D195">
        <v>14555.6</v>
      </c>
      <c r="E195">
        <v>14541.25</v>
      </c>
      <c r="F195">
        <v>14550.7</v>
      </c>
      <c r="G195" s="1">
        <f t="shared" si="29"/>
        <v>9.5999999999985448</v>
      </c>
      <c r="H195" s="1">
        <f t="shared" si="38"/>
        <v>10.982714140055155</v>
      </c>
      <c r="I195" s="1">
        <f>IF(A195&lt;=$C$3,"",MAX(INDEX($D$15:$D$713,A195-$C$3):D194))</f>
        <v>14553.8</v>
      </c>
      <c r="J195" s="1">
        <f>IF(A195&lt;=$C$4,"",MIN(INDEX($E$15:$E$713,A195-$C$4):E194))</f>
        <v>14542.75</v>
      </c>
      <c r="K195" t="str">
        <f t="shared" si="32"/>
        <v>buy</v>
      </c>
      <c r="L195" s="1">
        <f t="shared" si="30"/>
        <v>14553.8</v>
      </c>
      <c r="M195" s="1">
        <f t="shared" si="33"/>
        <v>14539.84451143152</v>
      </c>
      <c r="N195" s="1">
        <f t="shared" si="34"/>
        <v>14573.010977136959</v>
      </c>
      <c r="O195" t="str">
        <f t="shared" si="31"/>
        <v>buy</v>
      </c>
      <c r="P195" s="1">
        <f t="shared" si="35"/>
        <v>14550.9</v>
      </c>
      <c r="Q195" s="1">
        <f t="shared" si="36"/>
        <v>11.055488568479186</v>
      </c>
      <c r="R195" t="str">
        <f t="shared" si="39"/>
        <v/>
      </c>
      <c r="S195" t="str">
        <f t="shared" si="37"/>
        <v/>
      </c>
      <c r="AA195">
        <f t="shared" si="28"/>
        <v>1</v>
      </c>
      <c r="AB195">
        <f t="shared" si="27"/>
        <v>1</v>
      </c>
    </row>
    <row r="196" spans="1:28" x14ac:dyDescent="0.3">
      <c r="A196">
        <v>182</v>
      </c>
      <c r="B196" t="s">
        <v>231</v>
      </c>
      <c r="C196">
        <v>14550.8</v>
      </c>
      <c r="D196">
        <v>14559.95</v>
      </c>
      <c r="E196">
        <v>14548.05</v>
      </c>
      <c r="F196">
        <v>14552.2</v>
      </c>
      <c r="G196" s="1">
        <f t="shared" si="29"/>
        <v>14.350000000000364</v>
      </c>
      <c r="H196" s="1">
        <f t="shared" si="38"/>
        <v>11.151078433052415</v>
      </c>
      <c r="I196" s="1">
        <f>IF(A196&lt;=$C$3,"",MAX(INDEX($D$15:$D$713,A196-$C$3):D195))</f>
        <v>14555.6</v>
      </c>
      <c r="J196" s="1">
        <f>IF(A196&lt;=$C$4,"",MIN(INDEX($E$15:$E$713,A196-$C$4):E195))</f>
        <v>14541.25</v>
      </c>
      <c r="K196" t="str">
        <f t="shared" si="32"/>
        <v>buy</v>
      </c>
      <c r="L196" s="1">
        <f t="shared" si="30"/>
        <v>14555.6</v>
      </c>
      <c r="M196" s="1">
        <f t="shared" si="33"/>
        <v>14539.84451143152</v>
      </c>
      <c r="N196" s="1">
        <f t="shared" si="34"/>
        <v>14573.010977136959</v>
      </c>
      <c r="O196" t="str">
        <f t="shared" si="31"/>
        <v>buy</v>
      </c>
      <c r="P196" s="1">
        <f t="shared" si="35"/>
        <v>14550.9</v>
      </c>
      <c r="Q196" s="1">
        <f t="shared" si="36"/>
        <v>11.055488568479186</v>
      </c>
      <c r="R196" t="str">
        <f t="shared" si="39"/>
        <v/>
      </c>
      <c r="S196" t="str">
        <f t="shared" si="37"/>
        <v/>
      </c>
      <c r="AA196">
        <f t="shared" si="28"/>
        <v>1</v>
      </c>
      <c r="AB196">
        <f t="shared" si="27"/>
        <v>1</v>
      </c>
    </row>
    <row r="197" spans="1:28" x14ac:dyDescent="0.3">
      <c r="A197">
        <v>183</v>
      </c>
      <c r="B197" t="s">
        <v>232</v>
      </c>
      <c r="C197">
        <v>14552.8</v>
      </c>
      <c r="D197">
        <v>14556.8</v>
      </c>
      <c r="E197">
        <v>14548.4</v>
      </c>
      <c r="F197">
        <v>14552.15</v>
      </c>
      <c r="G197" s="1">
        <f t="shared" si="29"/>
        <v>11.900000000001455</v>
      </c>
      <c r="H197" s="1">
        <f t="shared" si="38"/>
        <v>11.188524511399867</v>
      </c>
      <c r="I197" s="1">
        <f>IF(A197&lt;=$C$3,"",MAX(INDEX($D$15:$D$713,A197-$C$3):D196))</f>
        <v>14559.95</v>
      </c>
      <c r="J197" s="1">
        <f>IF(A197&lt;=$C$4,"",MIN(INDEX($E$15:$E$713,A197-$C$4):E196))</f>
        <v>14541.25</v>
      </c>
      <c r="K197" t="str">
        <f t="shared" si="32"/>
        <v/>
      </c>
      <c r="L197" s="1" t="str">
        <f t="shared" si="30"/>
        <v/>
      </c>
      <c r="M197" s="1">
        <f t="shared" si="33"/>
        <v>14539.84451143152</v>
      </c>
      <c r="N197" s="1">
        <f t="shared" si="34"/>
        <v>14573.010977136959</v>
      </c>
      <c r="O197" t="str">
        <f t="shared" si="31"/>
        <v>buy</v>
      </c>
      <c r="P197" s="1">
        <f t="shared" si="35"/>
        <v>14550.9</v>
      </c>
      <c r="Q197" s="1">
        <f t="shared" si="36"/>
        <v>11.055488568479186</v>
      </c>
      <c r="R197" t="str">
        <f t="shared" si="39"/>
        <v/>
      </c>
      <c r="S197" t="str">
        <f t="shared" si="37"/>
        <v/>
      </c>
      <c r="AA197" t="str">
        <f t="shared" si="28"/>
        <v/>
      </c>
      <c r="AB197" t="str">
        <f t="shared" si="27"/>
        <v/>
      </c>
    </row>
    <row r="198" spans="1:28" x14ac:dyDescent="0.3">
      <c r="A198">
        <v>184</v>
      </c>
      <c r="B198" t="s">
        <v>233</v>
      </c>
      <c r="C198">
        <v>14552.8</v>
      </c>
      <c r="D198">
        <v>14558.2</v>
      </c>
      <c r="E198">
        <v>14545.45</v>
      </c>
      <c r="F198">
        <v>14547.1</v>
      </c>
      <c r="G198" s="1">
        <f t="shared" si="29"/>
        <v>8.3999999999996362</v>
      </c>
      <c r="H198" s="1">
        <f t="shared" si="38"/>
        <v>11.049098285829857</v>
      </c>
      <c r="I198" s="1">
        <f>IF(A198&lt;=$C$3,"",MAX(INDEX($D$15:$D$713,A198-$C$3):D197))</f>
        <v>14559.95</v>
      </c>
      <c r="J198" s="1">
        <f>IF(A198&lt;=$C$4,"",MIN(INDEX($E$15:$E$713,A198-$C$4):E197))</f>
        <v>14541.25</v>
      </c>
      <c r="K198" t="str">
        <f t="shared" si="32"/>
        <v/>
      </c>
      <c r="L198" s="1" t="str">
        <f t="shared" si="30"/>
        <v/>
      </c>
      <c r="M198" s="1">
        <f t="shared" si="33"/>
        <v>14539.84451143152</v>
      </c>
      <c r="N198" s="1">
        <f t="shared" si="34"/>
        <v>14573.010977136959</v>
      </c>
      <c r="O198" t="str">
        <f t="shared" si="31"/>
        <v>buy</v>
      </c>
      <c r="P198" s="1">
        <f t="shared" si="35"/>
        <v>14550.9</v>
      </c>
      <c r="Q198" s="1">
        <f t="shared" si="36"/>
        <v>11.055488568479186</v>
      </c>
      <c r="R198" t="str">
        <f t="shared" si="39"/>
        <v/>
      </c>
      <c r="S198" t="str">
        <f t="shared" si="37"/>
        <v/>
      </c>
      <c r="AA198" t="str">
        <f t="shared" si="28"/>
        <v/>
      </c>
      <c r="AB198" t="str">
        <f t="shared" si="27"/>
        <v/>
      </c>
    </row>
    <row r="199" spans="1:28" x14ac:dyDescent="0.3">
      <c r="A199">
        <v>185</v>
      </c>
      <c r="B199" t="s">
        <v>234</v>
      </c>
      <c r="C199">
        <v>14547.05</v>
      </c>
      <c r="D199">
        <v>14554.1</v>
      </c>
      <c r="E199">
        <v>14545.65</v>
      </c>
      <c r="F199">
        <v>14548.95</v>
      </c>
      <c r="G199" s="1">
        <f t="shared" si="29"/>
        <v>12.75</v>
      </c>
      <c r="H199" s="1">
        <f t="shared" si="38"/>
        <v>11.134143371538363</v>
      </c>
      <c r="I199" s="1">
        <f>IF(A199&lt;=$C$3,"",MAX(INDEX($D$15:$D$713,A199-$C$3):D198))</f>
        <v>14559.95</v>
      </c>
      <c r="J199" s="1">
        <f>IF(A199&lt;=$C$4,"",MIN(INDEX($E$15:$E$713,A199-$C$4):E198))</f>
        <v>14545.45</v>
      </c>
      <c r="K199" t="str">
        <f t="shared" si="32"/>
        <v/>
      </c>
      <c r="L199" s="1" t="str">
        <f t="shared" si="30"/>
        <v/>
      </c>
      <c r="M199" s="1">
        <f t="shared" si="33"/>
        <v>14539.84451143152</v>
      </c>
      <c r="N199" s="1">
        <f t="shared" si="34"/>
        <v>14573.010977136959</v>
      </c>
      <c r="O199" t="str">
        <f t="shared" si="31"/>
        <v>buy</v>
      </c>
      <c r="P199" s="1">
        <f t="shared" si="35"/>
        <v>14550.9</v>
      </c>
      <c r="Q199" s="1">
        <f t="shared" si="36"/>
        <v>11.055488568479186</v>
      </c>
      <c r="R199" t="str">
        <f t="shared" si="39"/>
        <v/>
      </c>
      <c r="S199" t="str">
        <f t="shared" si="37"/>
        <v/>
      </c>
      <c r="AA199" t="str">
        <f t="shared" si="28"/>
        <v/>
      </c>
      <c r="AB199" t="str">
        <f t="shared" si="27"/>
        <v/>
      </c>
    </row>
    <row r="200" spans="1:28" x14ac:dyDescent="0.3">
      <c r="A200">
        <v>186</v>
      </c>
      <c r="B200" t="s">
        <v>235</v>
      </c>
      <c r="C200">
        <v>14548.85</v>
      </c>
      <c r="D200">
        <v>14557.5</v>
      </c>
      <c r="E200">
        <v>14542.05</v>
      </c>
      <c r="F200">
        <v>14545.85</v>
      </c>
      <c r="G200" s="1">
        <f t="shared" si="29"/>
        <v>8.4500000000007276</v>
      </c>
      <c r="H200" s="1">
        <f t="shared" si="38"/>
        <v>10.999936202961482</v>
      </c>
      <c r="I200" s="1">
        <f>IF(A200&lt;=$C$3,"",MAX(INDEX($D$15:$D$713,A200-$C$3):D199))</f>
        <v>14558.2</v>
      </c>
      <c r="J200" s="1">
        <f>IF(A200&lt;=$C$4,"",MIN(INDEX($E$15:$E$713,A200-$C$4):E199))</f>
        <v>14545.45</v>
      </c>
      <c r="K200" t="str">
        <f t="shared" si="32"/>
        <v>sell</v>
      </c>
      <c r="L200" s="1">
        <f t="shared" si="30"/>
        <v>14545.45</v>
      </c>
      <c r="M200" s="1">
        <f t="shared" si="33"/>
        <v>14539.84451143152</v>
      </c>
      <c r="N200" s="1">
        <f t="shared" si="34"/>
        <v>14573.010977136959</v>
      </c>
      <c r="O200" t="str">
        <f t="shared" si="31"/>
        <v>buy</v>
      </c>
      <c r="P200" s="1">
        <f t="shared" si="35"/>
        <v>14550.9</v>
      </c>
      <c r="Q200" s="1">
        <f t="shared" si="36"/>
        <v>11.055488568479186</v>
      </c>
      <c r="R200" t="str">
        <f t="shared" si="39"/>
        <v/>
      </c>
      <c r="S200" t="str">
        <f t="shared" si="37"/>
        <v/>
      </c>
      <c r="AA200" t="str">
        <f t="shared" si="28"/>
        <v/>
      </c>
      <c r="AB200" t="str">
        <f t="shared" si="27"/>
        <v/>
      </c>
    </row>
    <row r="201" spans="1:28" x14ac:dyDescent="0.3">
      <c r="A201">
        <v>187</v>
      </c>
      <c r="B201" t="s">
        <v>236</v>
      </c>
      <c r="C201">
        <v>14546.2</v>
      </c>
      <c r="D201">
        <v>14554.7</v>
      </c>
      <c r="E201">
        <v>14541.3</v>
      </c>
      <c r="F201">
        <v>14548.65</v>
      </c>
      <c r="G201" s="1">
        <f t="shared" si="29"/>
        <v>15.450000000000728</v>
      </c>
      <c r="H201" s="1">
        <f t="shared" si="38"/>
        <v>11.222439392813445</v>
      </c>
      <c r="I201" s="1">
        <f>IF(A201&lt;=$C$3,"",MAX(INDEX($D$15:$D$713,A201-$C$3):D200))</f>
        <v>14558.2</v>
      </c>
      <c r="J201" s="1">
        <f>IF(A201&lt;=$C$4,"",MIN(INDEX($E$15:$E$713,A201-$C$4):E200))</f>
        <v>14542.05</v>
      </c>
      <c r="K201" t="str">
        <f t="shared" si="32"/>
        <v>sell</v>
      </c>
      <c r="L201" s="1">
        <f t="shared" si="30"/>
        <v>14542.05</v>
      </c>
      <c r="M201" s="1">
        <f t="shared" si="33"/>
        <v>14539.84451143152</v>
      </c>
      <c r="N201" s="1">
        <f t="shared" si="34"/>
        <v>14573.010977136959</v>
      </c>
      <c r="O201" t="str">
        <f t="shared" si="31"/>
        <v>buy</v>
      </c>
      <c r="P201" s="1">
        <f t="shared" si="35"/>
        <v>14550.9</v>
      </c>
      <c r="Q201" s="1">
        <f t="shared" si="36"/>
        <v>11.055488568479186</v>
      </c>
      <c r="R201" t="str">
        <f t="shared" si="39"/>
        <v/>
      </c>
      <c r="S201" t="str">
        <f t="shared" si="37"/>
        <v/>
      </c>
      <c r="AA201" t="str">
        <f t="shared" si="28"/>
        <v/>
      </c>
      <c r="AB201" t="str">
        <f t="shared" si="27"/>
        <v/>
      </c>
    </row>
    <row r="202" spans="1:28" x14ac:dyDescent="0.3">
      <c r="A202">
        <v>188</v>
      </c>
      <c r="B202" t="s">
        <v>237</v>
      </c>
      <c r="C202">
        <v>14548.3</v>
      </c>
      <c r="D202">
        <v>14554.6</v>
      </c>
      <c r="E202">
        <v>14541.85</v>
      </c>
      <c r="F202">
        <v>14545.95</v>
      </c>
      <c r="G202" s="1">
        <f t="shared" si="29"/>
        <v>13.400000000001455</v>
      </c>
      <c r="H202" s="1">
        <f t="shared" si="38"/>
        <v>11.331317423172845</v>
      </c>
      <c r="I202" s="1">
        <f>IF(A202&lt;=$C$3,"",MAX(INDEX($D$15:$D$713,A202-$C$3):D201))</f>
        <v>14557.5</v>
      </c>
      <c r="J202" s="1">
        <f>IF(A202&lt;=$C$4,"",MIN(INDEX($E$15:$E$713,A202-$C$4):E201))</f>
        <v>14541.3</v>
      </c>
      <c r="K202" t="str">
        <f t="shared" si="32"/>
        <v/>
      </c>
      <c r="L202" s="1" t="str">
        <f t="shared" si="30"/>
        <v/>
      </c>
      <c r="M202" s="1">
        <f t="shared" si="33"/>
        <v>14539.84451143152</v>
      </c>
      <c r="N202" s="1">
        <f t="shared" si="34"/>
        <v>14573.010977136959</v>
      </c>
      <c r="O202" t="str">
        <f t="shared" si="31"/>
        <v>buy</v>
      </c>
      <c r="P202" s="1">
        <f t="shared" si="35"/>
        <v>14550.9</v>
      </c>
      <c r="Q202" s="1">
        <f t="shared" si="36"/>
        <v>11.055488568479186</v>
      </c>
      <c r="R202" t="str">
        <f t="shared" si="39"/>
        <v/>
      </c>
      <c r="S202" t="str">
        <f t="shared" si="37"/>
        <v/>
      </c>
      <c r="AA202" t="str">
        <f t="shared" si="28"/>
        <v/>
      </c>
      <c r="AB202" t="str">
        <f t="shared" si="27"/>
        <v/>
      </c>
    </row>
    <row r="203" spans="1:28" x14ac:dyDescent="0.3">
      <c r="A203">
        <v>189</v>
      </c>
      <c r="B203" t="s">
        <v>238</v>
      </c>
      <c r="C203">
        <v>14546.25</v>
      </c>
      <c r="D203">
        <v>14548.2</v>
      </c>
      <c r="E203">
        <v>14538.15</v>
      </c>
      <c r="F203">
        <v>14543.4</v>
      </c>
      <c r="G203" s="1">
        <f t="shared" si="29"/>
        <v>12.75</v>
      </c>
      <c r="H203" s="1">
        <f t="shared" si="38"/>
        <v>11.402251552014203</v>
      </c>
      <c r="I203" s="1">
        <f>IF(A203&lt;=$C$3,"",MAX(INDEX($D$15:$D$713,A203-$C$3):D202))</f>
        <v>14557.5</v>
      </c>
      <c r="J203" s="1">
        <f>IF(A203&lt;=$C$4,"",MIN(INDEX($E$15:$E$713,A203-$C$4):E202))</f>
        <v>14541.3</v>
      </c>
      <c r="K203" t="str">
        <f t="shared" si="32"/>
        <v>sell</v>
      </c>
      <c r="L203" s="1">
        <f t="shared" si="30"/>
        <v>14541.3</v>
      </c>
      <c r="M203" s="1" t="str">
        <f t="shared" si="33"/>
        <v/>
      </c>
      <c r="N203" s="1" t="str">
        <f t="shared" si="34"/>
        <v/>
      </c>
      <c r="O203" t="str">
        <f t="shared" si="31"/>
        <v>SL</v>
      </c>
      <c r="P203" s="1" t="str">
        <f t="shared" si="35"/>
        <v/>
      </c>
      <c r="Q203" s="1" t="str">
        <f t="shared" si="36"/>
        <v/>
      </c>
      <c r="R203">
        <f t="shared" si="39"/>
        <v>-11.055488568479632</v>
      </c>
      <c r="S203" t="str">
        <f t="shared" si="37"/>
        <v/>
      </c>
      <c r="AA203" t="str">
        <f t="shared" si="28"/>
        <v/>
      </c>
      <c r="AB203" t="str">
        <f t="shared" si="27"/>
        <v/>
      </c>
    </row>
    <row r="204" spans="1:28" x14ac:dyDescent="0.3">
      <c r="A204">
        <v>190</v>
      </c>
      <c r="B204" t="s">
        <v>239</v>
      </c>
      <c r="C204">
        <v>14543.1</v>
      </c>
      <c r="D204">
        <v>14544.4</v>
      </c>
      <c r="E204">
        <v>14541.75</v>
      </c>
      <c r="F204">
        <v>14542.75</v>
      </c>
      <c r="G204" s="1">
        <f t="shared" si="29"/>
        <v>10.050000000001091</v>
      </c>
      <c r="H204" s="1">
        <f t="shared" si="38"/>
        <v>11.334638974413547</v>
      </c>
      <c r="I204" s="1">
        <f>IF(A204&lt;=$C$3,"",MAX(INDEX($D$15:$D$713,A204-$C$3):D203))</f>
        <v>14554.7</v>
      </c>
      <c r="J204" s="1">
        <f>IF(A204&lt;=$C$4,"",MIN(INDEX($E$15:$E$713,A204-$C$4):E203))</f>
        <v>14538.15</v>
      </c>
      <c r="K204" t="str">
        <f t="shared" si="32"/>
        <v/>
      </c>
      <c r="L204" s="1" t="str">
        <f t="shared" si="30"/>
        <v/>
      </c>
      <c r="M204" s="1" t="str">
        <f t="shared" si="33"/>
        <v/>
      </c>
      <c r="N204" s="1" t="str">
        <f t="shared" si="34"/>
        <v/>
      </c>
      <c r="O204" t="str">
        <f t="shared" si="31"/>
        <v/>
      </c>
      <c r="P204" s="1" t="str">
        <f t="shared" si="35"/>
        <v/>
      </c>
      <c r="Q204" s="1" t="str">
        <f t="shared" si="36"/>
        <v/>
      </c>
      <c r="R204" t="str">
        <f t="shared" si="39"/>
        <v/>
      </c>
      <c r="S204" t="str">
        <f t="shared" si="37"/>
        <v/>
      </c>
      <c r="AA204" t="str">
        <f t="shared" si="28"/>
        <v/>
      </c>
      <c r="AB204" t="str">
        <f t="shared" si="27"/>
        <v/>
      </c>
    </row>
    <row r="205" spans="1:28" x14ac:dyDescent="0.3">
      <c r="A205">
        <v>191</v>
      </c>
      <c r="B205" t="s">
        <v>240</v>
      </c>
      <c r="C205">
        <v>14542.45</v>
      </c>
      <c r="D205">
        <v>14547.65</v>
      </c>
      <c r="E205">
        <v>14534.1</v>
      </c>
      <c r="F205">
        <v>14537.55</v>
      </c>
      <c r="G205" s="1">
        <f t="shared" si="29"/>
        <v>2.6499999999996362</v>
      </c>
      <c r="H205" s="1">
        <f t="shared" si="38"/>
        <v>10.900407025692852</v>
      </c>
      <c r="I205" s="1">
        <f>IF(A205&lt;=$C$3,"",MAX(INDEX($D$15:$D$713,A205-$C$3):D204))</f>
        <v>14554.6</v>
      </c>
      <c r="J205" s="1">
        <f>IF(A205&lt;=$C$4,"",MIN(INDEX($E$15:$E$713,A205-$C$4):E204))</f>
        <v>14538.15</v>
      </c>
      <c r="K205" t="str">
        <f t="shared" si="32"/>
        <v>sell</v>
      </c>
      <c r="L205" s="1">
        <f t="shared" si="30"/>
        <v>14538.15</v>
      </c>
      <c r="M205" s="1">
        <f t="shared" si="33"/>
        <v>14549.050407025692</v>
      </c>
      <c r="N205" s="1">
        <f t="shared" si="34"/>
        <v>14516.349185948615</v>
      </c>
      <c r="O205" t="str">
        <f t="shared" si="31"/>
        <v>sell</v>
      </c>
      <c r="P205" s="1">
        <f t="shared" si="35"/>
        <v>14538.15</v>
      </c>
      <c r="Q205" s="1">
        <f t="shared" si="36"/>
        <v>10.900407025692852</v>
      </c>
      <c r="R205" t="str">
        <f t="shared" si="39"/>
        <v/>
      </c>
      <c r="S205" t="str">
        <f t="shared" si="37"/>
        <v>sell</v>
      </c>
      <c r="AA205" t="str">
        <f t="shared" si="28"/>
        <v/>
      </c>
      <c r="AB205" t="str">
        <f t="shared" si="27"/>
        <v/>
      </c>
    </row>
    <row r="206" spans="1:28" x14ac:dyDescent="0.3">
      <c r="A206">
        <v>192</v>
      </c>
      <c r="B206" t="s">
        <v>241</v>
      </c>
      <c r="C206">
        <v>14537.35</v>
      </c>
      <c r="D206">
        <v>14541.1</v>
      </c>
      <c r="E206">
        <v>14531.85</v>
      </c>
      <c r="F206">
        <v>14536.95</v>
      </c>
      <c r="G206" s="1">
        <f t="shared" si="29"/>
        <v>13.549999999999272</v>
      </c>
      <c r="H206" s="1">
        <f t="shared" si="38"/>
        <v>11.032886674408172</v>
      </c>
      <c r="I206" s="1">
        <f>IF(A206&lt;=$C$3,"",MAX(INDEX($D$15:$D$713,A206-$C$3):D205))</f>
        <v>14548.2</v>
      </c>
      <c r="J206" s="1">
        <f>IF(A206&lt;=$C$4,"",MIN(INDEX($E$15:$E$713,A206-$C$4):E205))</f>
        <v>14534.1</v>
      </c>
      <c r="K206" t="str">
        <f t="shared" si="32"/>
        <v>sell</v>
      </c>
      <c r="L206" s="1">
        <f t="shared" si="30"/>
        <v>14534.1</v>
      </c>
      <c r="M206" s="1">
        <f t="shared" si="33"/>
        <v>14549.050407025692</v>
      </c>
      <c r="N206" s="1">
        <f t="shared" si="34"/>
        <v>14516.349185948615</v>
      </c>
      <c r="O206" t="str">
        <f t="shared" si="31"/>
        <v>sell</v>
      </c>
      <c r="P206" s="1">
        <f t="shared" si="35"/>
        <v>14538.15</v>
      </c>
      <c r="Q206" s="1">
        <f t="shared" si="36"/>
        <v>10.900407025692852</v>
      </c>
      <c r="R206" t="str">
        <f t="shared" si="39"/>
        <v/>
      </c>
      <c r="S206" t="str">
        <f t="shared" si="37"/>
        <v/>
      </c>
      <c r="AA206" t="str">
        <f t="shared" si="28"/>
        <v/>
      </c>
      <c r="AB206" t="str">
        <f t="shared" si="27"/>
        <v/>
      </c>
    </row>
    <row r="207" spans="1:28" x14ac:dyDescent="0.3">
      <c r="A207">
        <v>193</v>
      </c>
      <c r="B207" t="s">
        <v>242</v>
      </c>
      <c r="C207">
        <v>14537.3</v>
      </c>
      <c r="D207">
        <v>14543.1</v>
      </c>
      <c r="E207">
        <v>14529.8</v>
      </c>
      <c r="F207">
        <v>14531.95</v>
      </c>
      <c r="G207" s="1">
        <f t="shared" si="29"/>
        <v>9.25</v>
      </c>
      <c r="H207" s="1">
        <f t="shared" si="38"/>
        <v>10.943742340687763</v>
      </c>
      <c r="I207" s="1">
        <f>IF(A207&lt;=$C$3,"",MAX(INDEX($D$15:$D$713,A207-$C$3):D206))</f>
        <v>14547.65</v>
      </c>
      <c r="J207" s="1">
        <f>IF(A207&lt;=$C$4,"",MIN(INDEX($E$15:$E$713,A207-$C$4):E206))</f>
        <v>14531.85</v>
      </c>
      <c r="K207" t="str">
        <f t="shared" si="32"/>
        <v>sell</v>
      </c>
      <c r="L207" s="1">
        <f t="shared" si="30"/>
        <v>14531.85</v>
      </c>
      <c r="M207" s="1">
        <f t="shared" si="33"/>
        <v>14549.050407025692</v>
      </c>
      <c r="N207" s="1">
        <f t="shared" si="34"/>
        <v>14516.349185948615</v>
      </c>
      <c r="O207" t="str">
        <f t="shared" si="31"/>
        <v>sell</v>
      </c>
      <c r="P207" s="1">
        <f t="shared" si="35"/>
        <v>14538.15</v>
      </c>
      <c r="Q207" s="1">
        <f t="shared" si="36"/>
        <v>10.900407025692852</v>
      </c>
      <c r="R207" t="str">
        <f t="shared" si="39"/>
        <v/>
      </c>
      <c r="S207" t="str">
        <f t="shared" si="37"/>
        <v/>
      </c>
      <c r="AA207" t="str">
        <f t="shared" si="28"/>
        <v/>
      </c>
      <c r="AB207" t="str">
        <f t="shared" si="27"/>
        <v/>
      </c>
    </row>
    <row r="208" spans="1:28" x14ac:dyDescent="0.3">
      <c r="A208">
        <v>194</v>
      </c>
      <c r="B208" t="s">
        <v>243</v>
      </c>
      <c r="C208">
        <v>14532.25</v>
      </c>
      <c r="D208">
        <v>14540.55</v>
      </c>
      <c r="E208">
        <v>14529</v>
      </c>
      <c r="F208">
        <v>14536.35</v>
      </c>
      <c r="G208" s="1">
        <f t="shared" si="29"/>
        <v>13.300000000001091</v>
      </c>
      <c r="H208" s="1">
        <f t="shared" si="38"/>
        <v>11.061555223653428</v>
      </c>
      <c r="I208" s="1">
        <f>IF(A208&lt;=$C$3,"",MAX(INDEX($D$15:$D$713,A208-$C$3):D207))</f>
        <v>14547.65</v>
      </c>
      <c r="J208" s="1">
        <f>IF(A208&lt;=$C$4,"",MIN(INDEX($E$15:$E$713,A208-$C$4):E207))</f>
        <v>14529.8</v>
      </c>
      <c r="K208" t="str">
        <f t="shared" si="32"/>
        <v>sell</v>
      </c>
      <c r="L208" s="1">
        <f t="shared" si="30"/>
        <v>14529.8</v>
      </c>
      <c r="M208" s="1">
        <f t="shared" si="33"/>
        <v>14549.050407025692</v>
      </c>
      <c r="N208" s="1">
        <f t="shared" si="34"/>
        <v>14516.349185948615</v>
      </c>
      <c r="O208" t="str">
        <f t="shared" si="31"/>
        <v>sell</v>
      </c>
      <c r="P208" s="1">
        <f t="shared" si="35"/>
        <v>14538.15</v>
      </c>
      <c r="Q208" s="1">
        <f t="shared" si="36"/>
        <v>10.900407025692852</v>
      </c>
      <c r="R208" t="str">
        <f t="shared" si="39"/>
        <v/>
      </c>
      <c r="S208" t="str">
        <f t="shared" si="37"/>
        <v/>
      </c>
      <c r="AA208" t="str">
        <f t="shared" si="28"/>
        <v/>
      </c>
      <c r="AB208" t="str">
        <f t="shared" ref="AB208:AB271" si="40">IF(AND(AA208=1,O208="buy"),1,"")</f>
        <v/>
      </c>
    </row>
    <row r="209" spans="1:28" x14ac:dyDescent="0.3">
      <c r="A209">
        <v>195</v>
      </c>
      <c r="B209" t="s">
        <v>244</v>
      </c>
      <c r="C209">
        <v>14536.55</v>
      </c>
      <c r="D209">
        <v>14544.75</v>
      </c>
      <c r="E209">
        <v>14532.05</v>
      </c>
      <c r="F209">
        <v>14542.3</v>
      </c>
      <c r="G209" s="1">
        <f t="shared" si="29"/>
        <v>11.549999999999272</v>
      </c>
      <c r="H209" s="1">
        <f t="shared" si="38"/>
        <v>11.085977462470719</v>
      </c>
      <c r="I209" s="1">
        <f>IF(A209&lt;=$C$3,"",MAX(INDEX($D$15:$D$713,A209-$C$3):D208))</f>
        <v>14543.1</v>
      </c>
      <c r="J209" s="1">
        <f>IF(A209&lt;=$C$4,"",MIN(INDEX($E$15:$E$713,A209-$C$4):E208))</f>
        <v>14529</v>
      </c>
      <c r="K209" t="str">
        <f t="shared" si="32"/>
        <v>buy</v>
      </c>
      <c r="L209" s="1">
        <f t="shared" si="30"/>
        <v>14543.1</v>
      </c>
      <c r="M209" s="1">
        <f t="shared" si="33"/>
        <v>14549.050407025692</v>
      </c>
      <c r="N209" s="1">
        <f t="shared" si="34"/>
        <v>14516.349185948615</v>
      </c>
      <c r="O209" t="str">
        <f t="shared" si="31"/>
        <v>sell</v>
      </c>
      <c r="P209" s="1">
        <f t="shared" si="35"/>
        <v>14538.15</v>
      </c>
      <c r="Q209" s="1">
        <f t="shared" si="36"/>
        <v>10.900407025692852</v>
      </c>
      <c r="R209" t="str">
        <f t="shared" si="39"/>
        <v/>
      </c>
      <c r="S209" t="str">
        <f t="shared" si="37"/>
        <v/>
      </c>
      <c r="AA209">
        <f t="shared" ref="AA209:AA272" si="41">IF(K209="buy",1,"")</f>
        <v>1</v>
      </c>
      <c r="AB209" t="str">
        <f t="shared" si="40"/>
        <v/>
      </c>
    </row>
    <row r="210" spans="1:28" x14ac:dyDescent="0.3">
      <c r="A210">
        <v>196</v>
      </c>
      <c r="B210" t="s">
        <v>245</v>
      </c>
      <c r="C210">
        <v>14543</v>
      </c>
      <c r="D210">
        <v>14550</v>
      </c>
      <c r="E210">
        <v>14540.85</v>
      </c>
      <c r="F210">
        <v>14544.75</v>
      </c>
      <c r="G210" s="1">
        <f t="shared" ref="G210:G273" si="42">MAX(D209-E209,F208-E209,D209-F208)</f>
        <v>12.700000000000728</v>
      </c>
      <c r="H210" s="1">
        <f t="shared" si="38"/>
        <v>11.166678589347219</v>
      </c>
      <c r="I210" s="1">
        <f>IF(A210&lt;=$C$3,"",MAX(INDEX($D$15:$D$713,A210-$C$3):D209))</f>
        <v>14544.75</v>
      </c>
      <c r="J210" s="1">
        <f>IF(A210&lt;=$C$4,"",MIN(INDEX($E$15:$E$713,A210-$C$4):E209))</f>
        <v>14529</v>
      </c>
      <c r="K210" t="str">
        <f t="shared" si="32"/>
        <v>buy</v>
      </c>
      <c r="L210" s="1">
        <f t="shared" si="30"/>
        <v>14544.75</v>
      </c>
      <c r="M210" s="1" t="str">
        <f t="shared" si="33"/>
        <v/>
      </c>
      <c r="N210" s="1" t="str">
        <f t="shared" si="34"/>
        <v/>
      </c>
      <c r="O210" t="str">
        <f t="shared" si="31"/>
        <v>SL</v>
      </c>
      <c r="P210" s="1" t="str">
        <f t="shared" si="35"/>
        <v/>
      </c>
      <c r="Q210" s="1" t="str">
        <f t="shared" si="36"/>
        <v/>
      </c>
      <c r="R210">
        <f t="shared" si="39"/>
        <v>-10.900407025692402</v>
      </c>
      <c r="S210" t="str">
        <f t="shared" si="37"/>
        <v/>
      </c>
      <c r="AA210">
        <f t="shared" si="41"/>
        <v>1</v>
      </c>
      <c r="AB210" t="str">
        <f t="shared" si="40"/>
        <v/>
      </c>
    </row>
    <row r="211" spans="1:28" x14ac:dyDescent="0.3">
      <c r="A211">
        <v>197</v>
      </c>
      <c r="B211" t="s">
        <v>246</v>
      </c>
      <c r="C211">
        <v>14544.45</v>
      </c>
      <c r="D211">
        <v>14547.3</v>
      </c>
      <c r="E211">
        <v>14534.75</v>
      </c>
      <c r="F211">
        <v>14538.5</v>
      </c>
      <c r="G211" s="1">
        <f t="shared" si="42"/>
        <v>9.1499999999996362</v>
      </c>
      <c r="H211" s="1">
        <f t="shared" si="38"/>
        <v>11.06584465987984</v>
      </c>
      <c r="I211" s="1">
        <f>IF(A211&lt;=$C$3,"",MAX(INDEX($D$15:$D$713,A211-$C$3):D210))</f>
        <v>14550</v>
      </c>
      <c r="J211" s="1">
        <f>IF(A211&lt;=$C$4,"",MIN(INDEX($E$15:$E$713,A211-$C$4):E210))</f>
        <v>14529</v>
      </c>
      <c r="K211" t="str">
        <f t="shared" si="32"/>
        <v/>
      </c>
      <c r="L211" s="1" t="str">
        <f t="shared" ref="L211:L274" si="43">IF(K211="buy",I211,IF(K211="sell",J211,""))</f>
        <v/>
      </c>
      <c r="M211" s="1" t="str">
        <f t="shared" si="33"/>
        <v/>
      </c>
      <c r="N211" s="1" t="str">
        <f t="shared" si="34"/>
        <v/>
      </c>
      <c r="O211" t="str">
        <f t="shared" ref="O211:O274" si="44">IF(OR(O210="",O210="SL",O210="TP"),K211,IF(O210="buy",IF(E211&lt;M210,"SL",IF(D211&gt;N210,"TP",O210)),IF(O210="sell",IF(D211&gt;M210,"SL",IF(E211&lt;N210,"TP",O210)),"")))</f>
        <v/>
      </c>
      <c r="P211" s="1" t="str">
        <f t="shared" si="35"/>
        <v/>
      </c>
      <c r="Q211" s="1" t="str">
        <f t="shared" si="36"/>
        <v/>
      </c>
      <c r="R211" t="str">
        <f t="shared" si="39"/>
        <v/>
      </c>
      <c r="S211" t="str">
        <f t="shared" si="37"/>
        <v/>
      </c>
      <c r="AA211" t="str">
        <f t="shared" si="41"/>
        <v/>
      </c>
      <c r="AB211" t="str">
        <f t="shared" si="40"/>
        <v/>
      </c>
    </row>
    <row r="212" spans="1:28" x14ac:dyDescent="0.3">
      <c r="A212">
        <v>198</v>
      </c>
      <c r="B212" t="s">
        <v>247</v>
      </c>
      <c r="C212">
        <v>14538.45</v>
      </c>
      <c r="D212">
        <v>14545.5</v>
      </c>
      <c r="E212">
        <v>14534.5</v>
      </c>
      <c r="F212">
        <v>14539.2</v>
      </c>
      <c r="G212" s="1">
        <f t="shared" si="42"/>
        <v>12.549999999999272</v>
      </c>
      <c r="H212" s="1">
        <f t="shared" si="38"/>
        <v>11.140052426885813</v>
      </c>
      <c r="I212" s="1">
        <f>IF(A212&lt;=$C$3,"",MAX(INDEX($D$15:$D$713,A212-$C$3):D211))</f>
        <v>14550</v>
      </c>
      <c r="J212" s="1">
        <f>IF(A212&lt;=$C$4,"",MIN(INDEX($E$15:$E$713,A212-$C$4):E211))</f>
        <v>14532.05</v>
      </c>
      <c r="K212" t="str">
        <f t="shared" si="32"/>
        <v/>
      </c>
      <c r="L212" s="1" t="str">
        <f t="shared" si="43"/>
        <v/>
      </c>
      <c r="M212" s="1" t="str">
        <f t="shared" si="33"/>
        <v/>
      </c>
      <c r="N212" s="1" t="str">
        <f t="shared" si="34"/>
        <v/>
      </c>
      <c r="O212" t="str">
        <f t="shared" si="44"/>
        <v/>
      </c>
      <c r="P212" s="1" t="str">
        <f t="shared" si="35"/>
        <v/>
      </c>
      <c r="Q212" s="1" t="str">
        <f t="shared" si="36"/>
        <v/>
      </c>
      <c r="R212" t="str">
        <f t="shared" si="39"/>
        <v/>
      </c>
      <c r="S212" t="str">
        <f t="shared" si="37"/>
        <v/>
      </c>
      <c r="AA212" t="str">
        <f t="shared" si="41"/>
        <v/>
      </c>
      <c r="AB212" t="str">
        <f t="shared" si="40"/>
        <v/>
      </c>
    </row>
    <row r="213" spans="1:28" x14ac:dyDescent="0.3">
      <c r="A213">
        <v>199</v>
      </c>
      <c r="B213" t="s">
        <v>248</v>
      </c>
      <c r="C213">
        <v>14539.45</v>
      </c>
      <c r="D213">
        <v>14549.45</v>
      </c>
      <c r="E213">
        <v>14535.45</v>
      </c>
      <c r="F213">
        <v>14546.15</v>
      </c>
      <c r="G213" s="1">
        <f t="shared" si="42"/>
        <v>11</v>
      </c>
      <c r="H213" s="1">
        <f t="shared" si="38"/>
        <v>11.133049805541521</v>
      </c>
      <c r="I213" s="1">
        <f>IF(A213&lt;=$C$3,"",MAX(INDEX($D$15:$D$713,A213-$C$3):D212))</f>
        <v>14550</v>
      </c>
      <c r="J213" s="1">
        <f>IF(A213&lt;=$C$4,"",MIN(INDEX($E$15:$E$713,A213-$C$4):E212))</f>
        <v>14534.5</v>
      </c>
      <c r="K213" t="str">
        <f t="shared" si="32"/>
        <v/>
      </c>
      <c r="L213" s="1" t="str">
        <f t="shared" si="43"/>
        <v/>
      </c>
      <c r="M213" s="1" t="str">
        <f t="shared" si="33"/>
        <v/>
      </c>
      <c r="N213" s="1" t="str">
        <f t="shared" si="34"/>
        <v/>
      </c>
      <c r="O213" t="str">
        <f t="shared" si="44"/>
        <v/>
      </c>
      <c r="P213" s="1" t="str">
        <f t="shared" si="35"/>
        <v/>
      </c>
      <c r="Q213" s="1" t="str">
        <f t="shared" si="36"/>
        <v/>
      </c>
      <c r="R213" t="str">
        <f t="shared" si="39"/>
        <v/>
      </c>
      <c r="S213" t="str">
        <f t="shared" si="37"/>
        <v/>
      </c>
      <c r="AA213" t="str">
        <f t="shared" si="41"/>
        <v/>
      </c>
      <c r="AB213" t="str">
        <f t="shared" si="40"/>
        <v/>
      </c>
    </row>
    <row r="214" spans="1:28" x14ac:dyDescent="0.3">
      <c r="A214">
        <v>200</v>
      </c>
      <c r="B214" t="s">
        <v>249</v>
      </c>
      <c r="C214">
        <v>14545.45</v>
      </c>
      <c r="D214">
        <v>14551.25</v>
      </c>
      <c r="E214">
        <v>14541.1</v>
      </c>
      <c r="F214">
        <v>14544.2</v>
      </c>
      <c r="G214" s="1">
        <f t="shared" si="42"/>
        <v>14</v>
      </c>
      <c r="H214" s="1">
        <f t="shared" si="38"/>
        <v>11.276397315264445</v>
      </c>
      <c r="I214" s="1">
        <f>IF(A214&lt;=$C$3,"",MAX(INDEX($D$15:$D$713,A214-$C$3):D213))</f>
        <v>14549.45</v>
      </c>
      <c r="J214" s="1">
        <f>IF(A214&lt;=$C$4,"",MIN(INDEX($E$15:$E$713,A214-$C$4):E213))</f>
        <v>14534.5</v>
      </c>
      <c r="K214" t="str">
        <f t="shared" si="32"/>
        <v>buy</v>
      </c>
      <c r="L214" s="1">
        <f t="shared" si="43"/>
        <v>14549.45</v>
      </c>
      <c r="M214" s="1">
        <f t="shared" si="33"/>
        <v>14538.173602684736</v>
      </c>
      <c r="N214" s="1">
        <f t="shared" si="34"/>
        <v>14572.002794630529</v>
      </c>
      <c r="O214" t="str">
        <f t="shared" si="44"/>
        <v>buy</v>
      </c>
      <c r="P214" s="1">
        <f t="shared" si="35"/>
        <v>14549.45</v>
      </c>
      <c r="Q214" s="1">
        <f t="shared" si="36"/>
        <v>11.276397315264445</v>
      </c>
      <c r="R214" t="str">
        <f t="shared" si="39"/>
        <v/>
      </c>
      <c r="S214" t="str">
        <f t="shared" si="37"/>
        <v>buy</v>
      </c>
      <c r="AA214">
        <f t="shared" si="41"/>
        <v>1</v>
      </c>
      <c r="AB214">
        <f t="shared" si="40"/>
        <v>1</v>
      </c>
    </row>
    <row r="215" spans="1:28" x14ac:dyDescent="0.3">
      <c r="A215">
        <v>201</v>
      </c>
      <c r="B215" t="s">
        <v>250</v>
      </c>
      <c r="C215">
        <v>14544.55</v>
      </c>
      <c r="D215">
        <v>14552.3</v>
      </c>
      <c r="E215">
        <v>14540</v>
      </c>
      <c r="F215">
        <v>14544.45</v>
      </c>
      <c r="G215" s="1">
        <f t="shared" si="42"/>
        <v>10.149999999999636</v>
      </c>
      <c r="H215" s="1">
        <f t="shared" si="38"/>
        <v>11.220077449501204</v>
      </c>
      <c r="I215" s="1">
        <f>IF(A215&lt;=$C$3,"",MAX(INDEX($D$15:$D$713,A215-$C$3):D214))</f>
        <v>14551.25</v>
      </c>
      <c r="J215" s="1">
        <f>IF(A215&lt;=$C$4,"",MIN(INDEX($E$15:$E$713,A215-$C$4):E214))</f>
        <v>14534.5</v>
      </c>
      <c r="K215" t="str">
        <f t="shared" si="32"/>
        <v>buy</v>
      </c>
      <c r="L215" s="1">
        <f t="shared" si="43"/>
        <v>14551.25</v>
      </c>
      <c r="M215" s="1">
        <f t="shared" si="33"/>
        <v>14538.173602684736</v>
      </c>
      <c r="N215" s="1">
        <f t="shared" si="34"/>
        <v>14572.002794630529</v>
      </c>
      <c r="O215" t="str">
        <f t="shared" si="44"/>
        <v>buy</v>
      </c>
      <c r="P215" s="1">
        <f t="shared" si="35"/>
        <v>14549.45</v>
      </c>
      <c r="Q215" s="1">
        <f t="shared" si="36"/>
        <v>11.276397315264445</v>
      </c>
      <c r="R215" t="str">
        <f t="shared" si="39"/>
        <v/>
      </c>
      <c r="S215" t="str">
        <f t="shared" si="37"/>
        <v/>
      </c>
      <c r="AA215">
        <f t="shared" si="41"/>
        <v>1</v>
      </c>
      <c r="AB215">
        <f t="shared" si="40"/>
        <v>1</v>
      </c>
    </row>
    <row r="216" spans="1:28" x14ac:dyDescent="0.3">
      <c r="A216">
        <v>202</v>
      </c>
      <c r="B216" t="s">
        <v>251</v>
      </c>
      <c r="C216">
        <v>14544.6</v>
      </c>
      <c r="D216">
        <v>14548.6</v>
      </c>
      <c r="E216">
        <v>14538.9</v>
      </c>
      <c r="F216">
        <v>14540.8</v>
      </c>
      <c r="G216" s="1">
        <f t="shared" si="42"/>
        <v>12.299999999999272</v>
      </c>
      <c r="H216" s="1">
        <f t="shared" si="38"/>
        <v>11.274073577026106</v>
      </c>
      <c r="I216" s="1">
        <f>IF(A216&lt;=$C$3,"",MAX(INDEX($D$15:$D$713,A216-$C$3):D215))</f>
        <v>14552.3</v>
      </c>
      <c r="J216" s="1">
        <f>IF(A216&lt;=$C$4,"",MIN(INDEX($E$15:$E$713,A216-$C$4):E215))</f>
        <v>14535.45</v>
      </c>
      <c r="K216" t="str">
        <f t="shared" si="32"/>
        <v/>
      </c>
      <c r="L216" s="1" t="str">
        <f t="shared" si="43"/>
        <v/>
      </c>
      <c r="M216" s="1">
        <f t="shared" si="33"/>
        <v>14538.173602684736</v>
      </c>
      <c r="N216" s="1">
        <f t="shared" si="34"/>
        <v>14572.002794630529</v>
      </c>
      <c r="O216" t="str">
        <f t="shared" si="44"/>
        <v>buy</v>
      </c>
      <c r="P216" s="1">
        <f t="shared" si="35"/>
        <v>14549.45</v>
      </c>
      <c r="Q216" s="1">
        <f t="shared" si="36"/>
        <v>11.276397315264445</v>
      </c>
      <c r="R216" t="str">
        <f t="shared" si="39"/>
        <v/>
      </c>
      <c r="S216" t="str">
        <f t="shared" si="37"/>
        <v/>
      </c>
      <c r="AA216" t="str">
        <f t="shared" si="41"/>
        <v/>
      </c>
      <c r="AB216" t="str">
        <f t="shared" si="40"/>
        <v/>
      </c>
    </row>
    <row r="217" spans="1:28" x14ac:dyDescent="0.3">
      <c r="A217">
        <v>203</v>
      </c>
      <c r="B217" t="s">
        <v>252</v>
      </c>
      <c r="C217">
        <v>14541</v>
      </c>
      <c r="D217">
        <v>14550.45</v>
      </c>
      <c r="E217">
        <v>14535.95</v>
      </c>
      <c r="F217">
        <v>14541.6</v>
      </c>
      <c r="G217" s="1">
        <f t="shared" si="42"/>
        <v>9.7000000000007276</v>
      </c>
      <c r="H217" s="1">
        <f t="shared" si="38"/>
        <v>11.195369898174837</v>
      </c>
      <c r="I217" s="1">
        <f>IF(A217&lt;=$C$3,"",MAX(INDEX($D$15:$D$713,A217-$C$3):D216))</f>
        <v>14552.3</v>
      </c>
      <c r="J217" s="1">
        <f>IF(A217&lt;=$C$4,"",MIN(INDEX($E$15:$E$713,A217-$C$4):E216))</f>
        <v>14538.9</v>
      </c>
      <c r="K217" t="str">
        <f t="shared" si="32"/>
        <v>sell</v>
      </c>
      <c r="L217" s="1">
        <f t="shared" si="43"/>
        <v>14538.9</v>
      </c>
      <c r="M217" s="1" t="str">
        <f t="shared" si="33"/>
        <v/>
      </c>
      <c r="N217" s="1" t="str">
        <f t="shared" si="34"/>
        <v/>
      </c>
      <c r="O217" t="str">
        <f t="shared" si="44"/>
        <v>SL</v>
      </c>
      <c r="P217" s="1" t="str">
        <f t="shared" si="35"/>
        <v/>
      </c>
      <c r="Q217" s="1" t="str">
        <f t="shared" si="36"/>
        <v/>
      </c>
      <c r="R217">
        <f t="shared" si="39"/>
        <v>-11.276397315265058</v>
      </c>
      <c r="S217" t="str">
        <f t="shared" si="37"/>
        <v/>
      </c>
      <c r="AA217" t="str">
        <f t="shared" si="41"/>
        <v/>
      </c>
      <c r="AB217" t="str">
        <f t="shared" si="40"/>
        <v/>
      </c>
    </row>
    <row r="218" spans="1:28" x14ac:dyDescent="0.3">
      <c r="A218">
        <v>204</v>
      </c>
      <c r="B218" t="s">
        <v>253</v>
      </c>
      <c r="C218">
        <v>14541.45</v>
      </c>
      <c r="D218">
        <v>14545.1</v>
      </c>
      <c r="E218">
        <v>14537.1</v>
      </c>
      <c r="F218">
        <v>14540.35</v>
      </c>
      <c r="G218" s="1">
        <f t="shared" si="42"/>
        <v>14.5</v>
      </c>
      <c r="H218" s="1">
        <f t="shared" si="38"/>
        <v>11.360601403266095</v>
      </c>
      <c r="I218" s="1">
        <f>IF(A218&lt;=$C$3,"",MAX(INDEX($D$15:$D$713,A218-$C$3):D217))</f>
        <v>14552.3</v>
      </c>
      <c r="J218" s="1">
        <f>IF(A218&lt;=$C$4,"",MIN(INDEX($E$15:$E$713,A218-$C$4):E217))</f>
        <v>14535.95</v>
      </c>
      <c r="K218" t="str">
        <f t="shared" si="32"/>
        <v/>
      </c>
      <c r="L218" s="1" t="str">
        <f t="shared" si="43"/>
        <v/>
      </c>
      <c r="M218" s="1" t="str">
        <f t="shared" si="33"/>
        <v/>
      </c>
      <c r="N218" s="1" t="str">
        <f t="shared" si="34"/>
        <v/>
      </c>
      <c r="O218" t="str">
        <f t="shared" si="44"/>
        <v/>
      </c>
      <c r="P218" s="1" t="str">
        <f t="shared" si="35"/>
        <v/>
      </c>
      <c r="Q218" s="1" t="str">
        <f t="shared" si="36"/>
        <v/>
      </c>
      <c r="R218" t="str">
        <f t="shared" si="39"/>
        <v/>
      </c>
      <c r="S218" t="str">
        <f t="shared" si="37"/>
        <v/>
      </c>
      <c r="AA218" t="str">
        <f t="shared" si="41"/>
        <v/>
      </c>
      <c r="AB218" t="str">
        <f t="shared" si="40"/>
        <v/>
      </c>
    </row>
    <row r="219" spans="1:28" x14ac:dyDescent="0.3">
      <c r="A219">
        <v>205</v>
      </c>
      <c r="B219" t="s">
        <v>254</v>
      </c>
      <c r="C219">
        <v>14540.45</v>
      </c>
      <c r="D219">
        <v>14546.7</v>
      </c>
      <c r="E219">
        <v>14533.15</v>
      </c>
      <c r="F219">
        <v>14539.95</v>
      </c>
      <c r="G219" s="1">
        <f t="shared" si="42"/>
        <v>8</v>
      </c>
      <c r="H219" s="1">
        <f t="shared" si="38"/>
        <v>11.192571333102791</v>
      </c>
      <c r="I219" s="1">
        <f>IF(A219&lt;=$C$3,"",MAX(INDEX($D$15:$D$713,A219-$C$3):D218))</f>
        <v>14550.45</v>
      </c>
      <c r="J219" s="1">
        <f>IF(A219&lt;=$C$4,"",MIN(INDEX($E$15:$E$713,A219-$C$4):E218))</f>
        <v>14535.95</v>
      </c>
      <c r="K219" t="str">
        <f t="shared" si="32"/>
        <v>sell</v>
      </c>
      <c r="L219" s="1">
        <f t="shared" si="43"/>
        <v>14535.95</v>
      </c>
      <c r="M219" s="1">
        <f t="shared" si="33"/>
        <v>14547.142571333103</v>
      </c>
      <c r="N219" s="1">
        <f t="shared" si="34"/>
        <v>14513.564857333795</v>
      </c>
      <c r="O219" t="str">
        <f t="shared" si="44"/>
        <v>sell</v>
      </c>
      <c r="P219" s="1">
        <f t="shared" si="35"/>
        <v>14535.95</v>
      </c>
      <c r="Q219" s="1">
        <f t="shared" si="36"/>
        <v>11.192571333102791</v>
      </c>
      <c r="R219" t="str">
        <f t="shared" si="39"/>
        <v/>
      </c>
      <c r="S219" t="str">
        <f t="shared" si="37"/>
        <v>sell</v>
      </c>
      <c r="AA219" t="str">
        <f t="shared" si="41"/>
        <v/>
      </c>
      <c r="AB219" t="str">
        <f t="shared" si="40"/>
        <v/>
      </c>
    </row>
    <row r="220" spans="1:28" x14ac:dyDescent="0.3">
      <c r="A220">
        <v>206</v>
      </c>
      <c r="B220" t="s">
        <v>255</v>
      </c>
      <c r="C220">
        <v>14539.75</v>
      </c>
      <c r="D220">
        <v>14548.9</v>
      </c>
      <c r="E220">
        <v>14530.35</v>
      </c>
      <c r="F220">
        <v>14544.85</v>
      </c>
      <c r="G220" s="1">
        <f t="shared" si="42"/>
        <v>13.550000000001091</v>
      </c>
      <c r="H220" s="1">
        <f t="shared" si="38"/>
        <v>11.310442766447705</v>
      </c>
      <c r="I220" s="1">
        <f>IF(A220&lt;=$C$3,"",MAX(INDEX($D$15:$D$713,A220-$C$3):D219))</f>
        <v>14550.45</v>
      </c>
      <c r="J220" s="1">
        <f>IF(A220&lt;=$C$4,"",MIN(INDEX($E$15:$E$713,A220-$C$4):E219))</f>
        <v>14533.15</v>
      </c>
      <c r="K220" t="str">
        <f t="shared" si="32"/>
        <v>sell</v>
      </c>
      <c r="L220" s="1">
        <f t="shared" si="43"/>
        <v>14533.15</v>
      </c>
      <c r="M220" s="1" t="str">
        <f t="shared" si="33"/>
        <v/>
      </c>
      <c r="N220" s="1" t="str">
        <f t="shared" si="34"/>
        <v/>
      </c>
      <c r="O220" t="str">
        <f t="shared" si="44"/>
        <v>SL</v>
      </c>
      <c r="P220" s="1" t="str">
        <f t="shared" si="35"/>
        <v/>
      </c>
      <c r="Q220" s="1" t="str">
        <f t="shared" si="36"/>
        <v/>
      </c>
      <c r="R220">
        <f t="shared" si="39"/>
        <v>-11.192571333102023</v>
      </c>
      <c r="S220" t="str">
        <f t="shared" si="37"/>
        <v/>
      </c>
      <c r="AA220" t="str">
        <f t="shared" si="41"/>
        <v/>
      </c>
      <c r="AB220" t="str">
        <f t="shared" si="40"/>
        <v/>
      </c>
    </row>
    <row r="221" spans="1:28" x14ac:dyDescent="0.3">
      <c r="A221">
        <v>207</v>
      </c>
      <c r="B221" t="s">
        <v>256</v>
      </c>
      <c r="C221">
        <v>14544.7</v>
      </c>
      <c r="D221">
        <v>14551.5</v>
      </c>
      <c r="E221">
        <v>14539.65</v>
      </c>
      <c r="F221">
        <v>14544.55</v>
      </c>
      <c r="G221" s="1">
        <f t="shared" si="42"/>
        <v>18.549999999999272</v>
      </c>
      <c r="H221" s="1">
        <f t="shared" si="38"/>
        <v>11.672420628125284</v>
      </c>
      <c r="I221" s="1">
        <f>IF(A221&lt;=$C$3,"",MAX(INDEX($D$15:$D$713,A221-$C$3):D220))</f>
        <v>14548.9</v>
      </c>
      <c r="J221" s="1">
        <f>IF(A221&lt;=$C$4,"",MIN(INDEX($E$15:$E$713,A221-$C$4):E220))</f>
        <v>14530.35</v>
      </c>
      <c r="K221" t="str">
        <f t="shared" si="32"/>
        <v>buy</v>
      </c>
      <c r="L221" s="1">
        <f t="shared" si="43"/>
        <v>14548.9</v>
      </c>
      <c r="M221" s="1">
        <f t="shared" si="33"/>
        <v>14537.227579371875</v>
      </c>
      <c r="N221" s="1">
        <f t="shared" si="34"/>
        <v>14572.24484125625</v>
      </c>
      <c r="O221" t="str">
        <f t="shared" si="44"/>
        <v>buy</v>
      </c>
      <c r="P221" s="1">
        <f t="shared" si="35"/>
        <v>14548.9</v>
      </c>
      <c r="Q221" s="1">
        <f t="shared" si="36"/>
        <v>11.672420628125284</v>
      </c>
      <c r="R221" t="str">
        <f t="shared" si="39"/>
        <v/>
      </c>
      <c r="S221" t="str">
        <f t="shared" si="37"/>
        <v>buy</v>
      </c>
      <c r="AA221">
        <f t="shared" si="41"/>
        <v>1</v>
      </c>
      <c r="AB221">
        <f t="shared" si="40"/>
        <v>1</v>
      </c>
    </row>
    <row r="222" spans="1:28" x14ac:dyDescent="0.3">
      <c r="A222">
        <v>208</v>
      </c>
      <c r="B222" t="s">
        <v>257</v>
      </c>
      <c r="C222">
        <v>14544.95</v>
      </c>
      <c r="D222">
        <v>14552</v>
      </c>
      <c r="E222">
        <v>14537.95</v>
      </c>
      <c r="F222">
        <v>14547.35</v>
      </c>
      <c r="G222" s="1">
        <f t="shared" si="42"/>
        <v>11.850000000000364</v>
      </c>
      <c r="H222" s="1">
        <f t="shared" si="38"/>
        <v>11.681299596719038</v>
      </c>
      <c r="I222" s="1">
        <f>IF(A222&lt;=$C$3,"",MAX(INDEX($D$15:$D$713,A222-$C$3):D221))</f>
        <v>14551.5</v>
      </c>
      <c r="J222" s="1">
        <f>IF(A222&lt;=$C$4,"",MIN(INDEX($E$15:$E$713,A222-$C$4):E221))</f>
        <v>14530.35</v>
      </c>
      <c r="K222" t="str">
        <f t="shared" si="32"/>
        <v>buy</v>
      </c>
      <c r="L222" s="1">
        <f t="shared" si="43"/>
        <v>14551.5</v>
      </c>
      <c r="M222" s="1">
        <f t="shared" si="33"/>
        <v>14537.227579371875</v>
      </c>
      <c r="N222" s="1">
        <f t="shared" si="34"/>
        <v>14572.24484125625</v>
      </c>
      <c r="O222" t="str">
        <f t="shared" si="44"/>
        <v>buy</v>
      </c>
      <c r="P222" s="1">
        <f t="shared" si="35"/>
        <v>14548.9</v>
      </c>
      <c r="Q222" s="1">
        <f t="shared" si="36"/>
        <v>11.672420628125284</v>
      </c>
      <c r="R222" t="str">
        <f t="shared" si="39"/>
        <v/>
      </c>
      <c r="S222" t="str">
        <f t="shared" si="37"/>
        <v/>
      </c>
      <c r="AA222">
        <f t="shared" si="41"/>
        <v>1</v>
      </c>
      <c r="AB222">
        <f t="shared" si="40"/>
        <v>1</v>
      </c>
    </row>
    <row r="223" spans="1:28" x14ac:dyDescent="0.3">
      <c r="A223">
        <v>209</v>
      </c>
      <c r="B223" t="s">
        <v>258</v>
      </c>
      <c r="C223">
        <v>14547.1</v>
      </c>
      <c r="D223">
        <v>14552.2</v>
      </c>
      <c r="E223">
        <v>14539.3</v>
      </c>
      <c r="F223">
        <v>14548.85</v>
      </c>
      <c r="G223" s="1">
        <f t="shared" si="42"/>
        <v>14.049999999999272</v>
      </c>
      <c r="H223" s="1">
        <f t="shared" si="38"/>
        <v>11.799734616883049</v>
      </c>
      <c r="I223" s="1">
        <f>IF(A223&lt;=$C$3,"",MAX(INDEX($D$15:$D$713,A223-$C$3):D222))</f>
        <v>14552</v>
      </c>
      <c r="J223" s="1">
        <f>IF(A223&lt;=$C$4,"",MIN(INDEX($E$15:$E$713,A223-$C$4):E222))</f>
        <v>14530.35</v>
      </c>
      <c r="K223" t="str">
        <f t="shared" si="32"/>
        <v>buy</v>
      </c>
      <c r="L223" s="1">
        <f t="shared" si="43"/>
        <v>14552</v>
      </c>
      <c r="M223" s="1">
        <f t="shared" si="33"/>
        <v>14537.227579371875</v>
      </c>
      <c r="N223" s="1">
        <f t="shared" si="34"/>
        <v>14572.24484125625</v>
      </c>
      <c r="O223" t="str">
        <f t="shared" si="44"/>
        <v>buy</v>
      </c>
      <c r="P223" s="1">
        <f t="shared" si="35"/>
        <v>14548.9</v>
      </c>
      <c r="Q223" s="1">
        <f t="shared" si="36"/>
        <v>11.672420628125284</v>
      </c>
      <c r="R223" t="str">
        <f t="shared" si="39"/>
        <v/>
      </c>
      <c r="S223" t="str">
        <f t="shared" si="37"/>
        <v/>
      </c>
      <c r="AA223">
        <f t="shared" si="41"/>
        <v>1</v>
      </c>
      <c r="AB223">
        <f t="shared" si="40"/>
        <v>1</v>
      </c>
    </row>
    <row r="224" spans="1:28" x14ac:dyDescent="0.3">
      <c r="A224">
        <v>210</v>
      </c>
      <c r="B224" t="s">
        <v>259</v>
      </c>
      <c r="C224">
        <v>14548.5</v>
      </c>
      <c r="D224">
        <v>14551.15</v>
      </c>
      <c r="E224">
        <v>14541.05</v>
      </c>
      <c r="F224">
        <v>14543.7</v>
      </c>
      <c r="G224" s="1">
        <f t="shared" si="42"/>
        <v>12.900000000001455</v>
      </c>
      <c r="H224" s="1">
        <f t="shared" si="38"/>
        <v>11.854747886038968</v>
      </c>
      <c r="I224" s="1">
        <f>IF(A224&lt;=$C$3,"",MAX(INDEX($D$15:$D$713,A224-$C$3):D223))</f>
        <v>14552.2</v>
      </c>
      <c r="J224" s="1">
        <f>IF(A224&lt;=$C$4,"",MIN(INDEX($E$15:$E$713,A224-$C$4):E223))</f>
        <v>14537.95</v>
      </c>
      <c r="K224" t="str">
        <f t="shared" si="32"/>
        <v/>
      </c>
      <c r="L224" s="1" t="str">
        <f t="shared" si="43"/>
        <v/>
      </c>
      <c r="M224" s="1">
        <f t="shared" si="33"/>
        <v>14537.227579371875</v>
      </c>
      <c r="N224" s="1">
        <f t="shared" si="34"/>
        <v>14572.24484125625</v>
      </c>
      <c r="O224" t="str">
        <f t="shared" si="44"/>
        <v>buy</v>
      </c>
      <c r="P224" s="1">
        <f t="shared" si="35"/>
        <v>14548.9</v>
      </c>
      <c r="Q224" s="1">
        <f t="shared" si="36"/>
        <v>11.672420628125284</v>
      </c>
      <c r="R224" t="str">
        <f t="shared" si="39"/>
        <v/>
      </c>
      <c r="S224" t="str">
        <f t="shared" si="37"/>
        <v/>
      </c>
      <c r="AA224" t="str">
        <f t="shared" si="41"/>
        <v/>
      </c>
      <c r="AB224" t="str">
        <f t="shared" si="40"/>
        <v/>
      </c>
    </row>
    <row r="225" spans="1:28" x14ac:dyDescent="0.3">
      <c r="A225">
        <v>211</v>
      </c>
      <c r="B225" t="s">
        <v>260</v>
      </c>
      <c r="C225">
        <v>14544</v>
      </c>
      <c r="D225">
        <v>14551.85</v>
      </c>
      <c r="E225">
        <v>14539.6</v>
      </c>
      <c r="F225">
        <v>14545.6</v>
      </c>
      <c r="G225" s="1">
        <f t="shared" si="42"/>
        <v>10.100000000000364</v>
      </c>
      <c r="H225" s="1">
        <f t="shared" si="38"/>
        <v>11.767010491737038</v>
      </c>
      <c r="I225" s="1">
        <f>IF(A225&lt;=$C$3,"",MAX(INDEX($D$15:$D$713,A225-$C$3):D224))</f>
        <v>14552.2</v>
      </c>
      <c r="J225" s="1">
        <f>IF(A225&lt;=$C$4,"",MIN(INDEX($E$15:$E$713,A225-$C$4):E224))</f>
        <v>14537.95</v>
      </c>
      <c r="K225" t="str">
        <f t="shared" si="32"/>
        <v/>
      </c>
      <c r="L225" s="1" t="str">
        <f t="shared" si="43"/>
        <v/>
      </c>
      <c r="M225" s="1">
        <f t="shared" si="33"/>
        <v>14537.227579371875</v>
      </c>
      <c r="N225" s="1">
        <f t="shared" si="34"/>
        <v>14572.24484125625</v>
      </c>
      <c r="O225" t="str">
        <f t="shared" si="44"/>
        <v>buy</v>
      </c>
      <c r="P225" s="1">
        <f t="shared" si="35"/>
        <v>14548.9</v>
      </c>
      <c r="Q225" s="1">
        <f t="shared" si="36"/>
        <v>11.672420628125284</v>
      </c>
      <c r="R225" t="str">
        <f t="shared" si="39"/>
        <v/>
      </c>
      <c r="S225" t="str">
        <f t="shared" si="37"/>
        <v/>
      </c>
      <c r="AA225" t="str">
        <f t="shared" si="41"/>
        <v/>
      </c>
      <c r="AB225" t="str">
        <f t="shared" si="40"/>
        <v/>
      </c>
    </row>
    <row r="226" spans="1:28" x14ac:dyDescent="0.3">
      <c r="A226">
        <v>212</v>
      </c>
      <c r="B226" t="s">
        <v>261</v>
      </c>
      <c r="C226">
        <v>14545.7</v>
      </c>
      <c r="D226">
        <v>14550.4</v>
      </c>
      <c r="E226">
        <v>14542.7</v>
      </c>
      <c r="F226">
        <v>14546.4</v>
      </c>
      <c r="G226" s="1">
        <f t="shared" si="42"/>
        <v>12.25</v>
      </c>
      <c r="H226" s="1">
        <f t="shared" si="38"/>
        <v>11.791159967150186</v>
      </c>
      <c r="I226" s="1">
        <f>IF(A226&lt;=$C$3,"",MAX(INDEX($D$15:$D$713,A226-$C$3):D225))</f>
        <v>14552.2</v>
      </c>
      <c r="J226" s="1">
        <f>IF(A226&lt;=$C$4,"",MIN(INDEX($E$15:$E$713,A226-$C$4):E225))</f>
        <v>14539.3</v>
      </c>
      <c r="K226" t="str">
        <f t="shared" si="32"/>
        <v/>
      </c>
      <c r="L226" s="1" t="str">
        <f t="shared" si="43"/>
        <v/>
      </c>
      <c r="M226" s="1">
        <f t="shared" si="33"/>
        <v>14537.227579371875</v>
      </c>
      <c r="N226" s="1">
        <f t="shared" si="34"/>
        <v>14572.24484125625</v>
      </c>
      <c r="O226" t="str">
        <f t="shared" si="44"/>
        <v>buy</v>
      </c>
      <c r="P226" s="1">
        <f t="shared" si="35"/>
        <v>14548.9</v>
      </c>
      <c r="Q226" s="1">
        <f t="shared" si="36"/>
        <v>11.672420628125284</v>
      </c>
      <c r="R226" t="str">
        <f t="shared" si="39"/>
        <v/>
      </c>
      <c r="S226" t="str">
        <f t="shared" si="37"/>
        <v/>
      </c>
      <c r="AA226" t="str">
        <f t="shared" si="41"/>
        <v/>
      </c>
      <c r="AB226" t="str">
        <f t="shared" si="40"/>
        <v/>
      </c>
    </row>
    <row r="227" spans="1:28" x14ac:dyDescent="0.3">
      <c r="A227">
        <v>213</v>
      </c>
      <c r="B227" t="s">
        <v>262</v>
      </c>
      <c r="C227">
        <v>14547</v>
      </c>
      <c r="D227">
        <v>14555.45</v>
      </c>
      <c r="E227">
        <v>14544.35</v>
      </c>
      <c r="F227">
        <v>14552.45</v>
      </c>
      <c r="G227" s="1">
        <f t="shared" si="42"/>
        <v>7.6999999999989086</v>
      </c>
      <c r="H227" s="1">
        <f t="shared" si="38"/>
        <v>11.586601968792623</v>
      </c>
      <c r="I227" s="1">
        <f>IF(A227&lt;=$C$3,"",MAX(INDEX($D$15:$D$713,A227-$C$3):D226))</f>
        <v>14551.85</v>
      </c>
      <c r="J227" s="1">
        <f>IF(A227&lt;=$C$4,"",MIN(INDEX($E$15:$E$713,A227-$C$4):E226))</f>
        <v>14539.6</v>
      </c>
      <c r="K227" t="str">
        <f t="shared" si="32"/>
        <v>buy</v>
      </c>
      <c r="L227" s="1">
        <f t="shared" si="43"/>
        <v>14551.85</v>
      </c>
      <c r="M227" s="1">
        <f t="shared" si="33"/>
        <v>14537.227579371875</v>
      </c>
      <c r="N227" s="1">
        <f t="shared" si="34"/>
        <v>14572.24484125625</v>
      </c>
      <c r="O227" t="str">
        <f t="shared" si="44"/>
        <v>buy</v>
      </c>
      <c r="P227" s="1">
        <f t="shared" si="35"/>
        <v>14548.9</v>
      </c>
      <c r="Q227" s="1">
        <f t="shared" si="36"/>
        <v>11.672420628125284</v>
      </c>
      <c r="R227" t="str">
        <f t="shared" si="39"/>
        <v/>
      </c>
      <c r="S227" t="str">
        <f t="shared" si="37"/>
        <v/>
      </c>
      <c r="AA227">
        <f t="shared" si="41"/>
        <v>1</v>
      </c>
      <c r="AB227">
        <f t="shared" si="40"/>
        <v>1</v>
      </c>
    </row>
    <row r="228" spans="1:28" x14ac:dyDescent="0.3">
      <c r="A228">
        <v>214</v>
      </c>
      <c r="B228" t="s">
        <v>263</v>
      </c>
      <c r="C228">
        <v>14552.3</v>
      </c>
      <c r="D228">
        <v>14559.35</v>
      </c>
      <c r="E228">
        <v>14550.9</v>
      </c>
      <c r="F228">
        <v>14558.15</v>
      </c>
      <c r="G228" s="1">
        <f t="shared" si="42"/>
        <v>11.100000000000364</v>
      </c>
      <c r="H228" s="1">
        <f t="shared" si="38"/>
        <v>11.56227187035301</v>
      </c>
      <c r="I228" s="1">
        <f>IF(A228&lt;=$C$3,"",MAX(INDEX($D$15:$D$713,A228-$C$3):D227))</f>
        <v>14555.45</v>
      </c>
      <c r="J228" s="1">
        <f>IF(A228&lt;=$C$4,"",MIN(INDEX($E$15:$E$713,A228-$C$4):E227))</f>
        <v>14539.6</v>
      </c>
      <c r="K228" t="str">
        <f t="shared" si="32"/>
        <v>buy</v>
      </c>
      <c r="L228" s="1">
        <f t="shared" si="43"/>
        <v>14555.45</v>
      </c>
      <c r="M228" s="1">
        <f t="shared" si="33"/>
        <v>14537.227579371875</v>
      </c>
      <c r="N228" s="1">
        <f t="shared" si="34"/>
        <v>14572.24484125625</v>
      </c>
      <c r="O228" t="str">
        <f t="shared" si="44"/>
        <v>buy</v>
      </c>
      <c r="P228" s="1">
        <f t="shared" si="35"/>
        <v>14548.9</v>
      </c>
      <c r="Q228" s="1">
        <f t="shared" si="36"/>
        <v>11.672420628125284</v>
      </c>
      <c r="R228" t="str">
        <f t="shared" si="39"/>
        <v/>
      </c>
      <c r="S228" t="str">
        <f t="shared" si="37"/>
        <v/>
      </c>
      <c r="AA228">
        <f t="shared" si="41"/>
        <v>1</v>
      </c>
      <c r="AB228">
        <f t="shared" si="40"/>
        <v>1</v>
      </c>
    </row>
    <row r="229" spans="1:28" x14ac:dyDescent="0.3">
      <c r="A229">
        <v>215</v>
      </c>
      <c r="B229" t="s">
        <v>264</v>
      </c>
      <c r="C229">
        <v>14558.1</v>
      </c>
      <c r="D229">
        <v>14566.45</v>
      </c>
      <c r="E229">
        <v>14549.1</v>
      </c>
      <c r="F229">
        <v>14554</v>
      </c>
      <c r="G229" s="1">
        <f t="shared" si="42"/>
        <v>8.4500000000007276</v>
      </c>
      <c r="H229" s="1">
        <f t="shared" si="38"/>
        <v>11.406658276835396</v>
      </c>
      <c r="I229" s="1">
        <f>IF(A229&lt;=$C$3,"",MAX(INDEX($D$15:$D$713,A229-$C$3):D228))</f>
        <v>14559.35</v>
      </c>
      <c r="J229" s="1">
        <f>IF(A229&lt;=$C$4,"",MIN(INDEX($E$15:$E$713,A229-$C$4):E228))</f>
        <v>14542.7</v>
      </c>
      <c r="K229" t="str">
        <f t="shared" ref="K229:K292" si="45">IF(D229&gt;=I229,"buy",IF(E229&lt;=J229,"sell",""))</f>
        <v>buy</v>
      </c>
      <c r="L229" s="1">
        <f t="shared" si="43"/>
        <v>14559.35</v>
      </c>
      <c r="M229" s="1">
        <f t="shared" ref="M229:M292" si="46">IF(O229="buy",P229-$C$6*Q229,IF(O229="sell",P229+$C$6*Q229,""))</f>
        <v>14537.227579371875</v>
      </c>
      <c r="N229" s="1">
        <f t="shared" ref="N229:N292" si="47">IF(O229="buy",P229+$C$7*Q229,IF(O229="sell",P229-$C$7*Q229,""))</f>
        <v>14572.24484125625</v>
      </c>
      <c r="O229" t="str">
        <f t="shared" si="44"/>
        <v>buy</v>
      </c>
      <c r="P229" s="1">
        <f t="shared" ref="P229:P292" si="48">IF(O228=O229,P228,IF(OR(O229="buy",O229="sell"),L229,""))</f>
        <v>14548.9</v>
      </c>
      <c r="Q229" s="1">
        <f t="shared" ref="Q229:Q292" si="49">IF(O228=O229,Q228,IF(OR(O229="buy",O229="sell"),H229,""))</f>
        <v>11.672420628125284</v>
      </c>
      <c r="R229" t="str">
        <f t="shared" si="39"/>
        <v/>
      </c>
      <c r="S229" t="str">
        <f t="shared" ref="S229:S292" si="50">IF(OR(O228="",O228="SL",O228="TP"),K229,"")</f>
        <v/>
      </c>
      <c r="AA229">
        <f t="shared" si="41"/>
        <v>1</v>
      </c>
      <c r="AB229">
        <f t="shared" si="40"/>
        <v>1</v>
      </c>
    </row>
    <row r="230" spans="1:28" x14ac:dyDescent="0.3">
      <c r="A230">
        <v>216</v>
      </c>
      <c r="B230" t="s">
        <v>265</v>
      </c>
      <c r="C230">
        <v>14554.1</v>
      </c>
      <c r="D230">
        <v>14563.75</v>
      </c>
      <c r="E230">
        <v>14546.7</v>
      </c>
      <c r="F230">
        <v>14549.8</v>
      </c>
      <c r="G230" s="1">
        <f t="shared" si="42"/>
        <v>17.350000000000364</v>
      </c>
      <c r="H230" s="1">
        <f t="shared" ref="H230:H293" si="51">(H229*(C$5-1)+G230)/C$5</f>
        <v>11.703825362993644</v>
      </c>
      <c r="I230" s="1">
        <f>IF(A230&lt;=$C$3,"",MAX(INDEX($D$15:$D$713,A230-$C$3):D229))</f>
        <v>14566.45</v>
      </c>
      <c r="J230" s="1">
        <f>IF(A230&lt;=$C$4,"",MIN(INDEX($E$15:$E$713,A230-$C$4):E229))</f>
        <v>14544.35</v>
      </c>
      <c r="K230" t="str">
        <f t="shared" si="45"/>
        <v/>
      </c>
      <c r="L230" s="1" t="str">
        <f t="shared" si="43"/>
        <v/>
      </c>
      <c r="M230" s="1">
        <f t="shared" si="46"/>
        <v>14537.227579371875</v>
      </c>
      <c r="N230" s="1">
        <f t="shared" si="47"/>
        <v>14572.24484125625</v>
      </c>
      <c r="O230" t="str">
        <f t="shared" si="44"/>
        <v>buy</v>
      </c>
      <c r="P230" s="1">
        <f t="shared" si="48"/>
        <v>14548.9</v>
      </c>
      <c r="Q230" s="1">
        <f t="shared" si="49"/>
        <v>11.672420628125284</v>
      </c>
      <c r="R230" t="str">
        <f t="shared" si="39"/>
        <v/>
      </c>
      <c r="S230" t="str">
        <f t="shared" si="50"/>
        <v/>
      </c>
      <c r="AA230" t="str">
        <f t="shared" si="41"/>
        <v/>
      </c>
      <c r="AB230" t="str">
        <f t="shared" si="40"/>
        <v/>
      </c>
    </row>
    <row r="231" spans="1:28" x14ac:dyDescent="0.3">
      <c r="A231">
        <v>217</v>
      </c>
      <c r="B231" t="s">
        <v>266</v>
      </c>
      <c r="C231">
        <v>14550.4</v>
      </c>
      <c r="D231">
        <v>14557.05</v>
      </c>
      <c r="E231">
        <v>14548.3</v>
      </c>
      <c r="F231">
        <v>14555.05</v>
      </c>
      <c r="G231" s="1">
        <f t="shared" si="42"/>
        <v>17.049999999999272</v>
      </c>
      <c r="H231" s="1">
        <f t="shared" si="51"/>
        <v>11.971134094843926</v>
      </c>
      <c r="I231" s="1">
        <f>IF(A231&lt;=$C$3,"",MAX(INDEX($D$15:$D$713,A231-$C$3):D230))</f>
        <v>14566.45</v>
      </c>
      <c r="J231" s="1">
        <f>IF(A231&lt;=$C$4,"",MIN(INDEX($E$15:$E$713,A231-$C$4):E230))</f>
        <v>14546.7</v>
      </c>
      <c r="K231" t="str">
        <f t="shared" si="45"/>
        <v/>
      </c>
      <c r="L231" s="1" t="str">
        <f t="shared" si="43"/>
        <v/>
      </c>
      <c r="M231" s="1">
        <f t="shared" si="46"/>
        <v>14537.227579371875</v>
      </c>
      <c r="N231" s="1">
        <f t="shared" si="47"/>
        <v>14572.24484125625</v>
      </c>
      <c r="O231" t="str">
        <f t="shared" si="44"/>
        <v>buy</v>
      </c>
      <c r="P231" s="1">
        <f t="shared" si="48"/>
        <v>14548.9</v>
      </c>
      <c r="Q231" s="1">
        <f t="shared" si="49"/>
        <v>11.672420628125284</v>
      </c>
      <c r="R231" t="str">
        <f t="shared" si="39"/>
        <v/>
      </c>
      <c r="S231" t="str">
        <f t="shared" si="50"/>
        <v/>
      </c>
      <c r="AA231" t="str">
        <f t="shared" si="41"/>
        <v/>
      </c>
      <c r="AB231" t="str">
        <f t="shared" si="40"/>
        <v/>
      </c>
    </row>
    <row r="232" spans="1:28" x14ac:dyDescent="0.3">
      <c r="A232">
        <v>218</v>
      </c>
      <c r="B232" t="s">
        <v>267</v>
      </c>
      <c r="C232">
        <v>14554.9</v>
      </c>
      <c r="D232">
        <v>14563.8</v>
      </c>
      <c r="E232">
        <v>14548.95</v>
      </c>
      <c r="F232">
        <v>14558.55</v>
      </c>
      <c r="G232" s="1">
        <f t="shared" si="42"/>
        <v>8.75</v>
      </c>
      <c r="H232" s="1">
        <f t="shared" si="51"/>
        <v>11.810077390101728</v>
      </c>
      <c r="I232" s="1">
        <f>IF(A232&lt;=$C$3,"",MAX(INDEX($D$15:$D$713,A232-$C$3):D231))</f>
        <v>14566.45</v>
      </c>
      <c r="J232" s="1">
        <f>IF(A232&lt;=$C$4,"",MIN(INDEX($E$15:$E$713,A232-$C$4):E231))</f>
        <v>14546.7</v>
      </c>
      <c r="K232" t="str">
        <f t="shared" si="45"/>
        <v/>
      </c>
      <c r="L232" s="1" t="str">
        <f t="shared" si="43"/>
        <v/>
      </c>
      <c r="M232" s="1">
        <f t="shared" si="46"/>
        <v>14537.227579371875</v>
      </c>
      <c r="N232" s="1">
        <f t="shared" si="47"/>
        <v>14572.24484125625</v>
      </c>
      <c r="O232" t="str">
        <f t="shared" si="44"/>
        <v>buy</v>
      </c>
      <c r="P232" s="1">
        <f t="shared" si="48"/>
        <v>14548.9</v>
      </c>
      <c r="Q232" s="1">
        <f t="shared" si="49"/>
        <v>11.672420628125284</v>
      </c>
      <c r="R232" t="str">
        <f t="shared" si="39"/>
        <v/>
      </c>
      <c r="S232" t="str">
        <f t="shared" si="50"/>
        <v/>
      </c>
      <c r="AA232" t="str">
        <f t="shared" si="41"/>
        <v/>
      </c>
      <c r="AB232" t="str">
        <f t="shared" si="40"/>
        <v/>
      </c>
    </row>
    <row r="233" spans="1:28" x14ac:dyDescent="0.3">
      <c r="A233">
        <v>219</v>
      </c>
      <c r="B233" t="s">
        <v>268</v>
      </c>
      <c r="C233">
        <v>14558.9</v>
      </c>
      <c r="D233">
        <v>14564.7</v>
      </c>
      <c r="E233">
        <v>14548.75</v>
      </c>
      <c r="F233">
        <v>14558.45</v>
      </c>
      <c r="G233" s="1">
        <f t="shared" si="42"/>
        <v>14.849999999998545</v>
      </c>
      <c r="H233" s="1">
        <f t="shared" si="51"/>
        <v>11.962073520596569</v>
      </c>
      <c r="I233" s="1">
        <f>IF(A233&lt;=$C$3,"",MAX(INDEX($D$15:$D$713,A233-$C$3):D232))</f>
        <v>14563.8</v>
      </c>
      <c r="J233" s="1">
        <f>IF(A233&lt;=$C$4,"",MIN(INDEX($E$15:$E$713,A233-$C$4):E232))</f>
        <v>14546.7</v>
      </c>
      <c r="K233" t="str">
        <f t="shared" si="45"/>
        <v>buy</v>
      </c>
      <c r="L233" s="1">
        <f t="shared" si="43"/>
        <v>14563.8</v>
      </c>
      <c r="M233" s="1">
        <f t="shared" si="46"/>
        <v>14537.227579371875</v>
      </c>
      <c r="N233" s="1">
        <f t="shared" si="47"/>
        <v>14572.24484125625</v>
      </c>
      <c r="O233" t="str">
        <f t="shared" si="44"/>
        <v>buy</v>
      </c>
      <c r="P233" s="1">
        <f t="shared" si="48"/>
        <v>14548.9</v>
      </c>
      <c r="Q233" s="1">
        <f t="shared" si="49"/>
        <v>11.672420628125284</v>
      </c>
      <c r="R233" t="str">
        <f t="shared" si="39"/>
        <v/>
      </c>
      <c r="S233" t="str">
        <f t="shared" si="50"/>
        <v/>
      </c>
      <c r="AA233">
        <f t="shared" si="41"/>
        <v>1</v>
      </c>
      <c r="AB233">
        <f t="shared" si="40"/>
        <v>1</v>
      </c>
    </row>
    <row r="234" spans="1:28" x14ac:dyDescent="0.3">
      <c r="A234">
        <v>220</v>
      </c>
      <c r="B234" t="s">
        <v>269</v>
      </c>
      <c r="C234">
        <v>14557.85</v>
      </c>
      <c r="D234">
        <v>14559.55</v>
      </c>
      <c r="E234">
        <v>14555.55</v>
      </c>
      <c r="F234">
        <v>14556.95</v>
      </c>
      <c r="G234" s="1">
        <f t="shared" si="42"/>
        <v>15.950000000000728</v>
      </c>
      <c r="H234" s="1">
        <f t="shared" si="51"/>
        <v>12.161469844566778</v>
      </c>
      <c r="I234" s="1">
        <f>IF(A234&lt;=$C$3,"",MAX(INDEX($D$15:$D$713,A234-$C$3):D233))</f>
        <v>14564.7</v>
      </c>
      <c r="J234" s="1">
        <f>IF(A234&lt;=$C$4,"",MIN(INDEX($E$15:$E$713,A234-$C$4):E233))</f>
        <v>14548.3</v>
      </c>
      <c r="K234" t="str">
        <f t="shared" si="45"/>
        <v/>
      </c>
      <c r="L234" s="1" t="str">
        <f t="shared" si="43"/>
        <v/>
      </c>
      <c r="M234" s="1">
        <f t="shared" si="46"/>
        <v>14537.227579371875</v>
      </c>
      <c r="N234" s="1">
        <f t="shared" si="47"/>
        <v>14572.24484125625</v>
      </c>
      <c r="O234" t="str">
        <f t="shared" si="44"/>
        <v>buy</v>
      </c>
      <c r="P234" s="1">
        <f t="shared" si="48"/>
        <v>14548.9</v>
      </c>
      <c r="Q234" s="1">
        <f t="shared" si="49"/>
        <v>11.672420628125284</v>
      </c>
      <c r="R234" t="str">
        <f t="shared" si="39"/>
        <v/>
      </c>
      <c r="S234" t="str">
        <f t="shared" si="50"/>
        <v/>
      </c>
      <c r="AA234" t="str">
        <f t="shared" si="41"/>
        <v/>
      </c>
      <c r="AB234" t="str">
        <f t="shared" si="40"/>
        <v/>
      </c>
    </row>
    <row r="235" spans="1:28" x14ac:dyDescent="0.3">
      <c r="A235">
        <v>221</v>
      </c>
      <c r="B235" t="s">
        <v>270</v>
      </c>
      <c r="C235">
        <v>14556.45</v>
      </c>
      <c r="D235">
        <v>14562.55</v>
      </c>
      <c r="E235">
        <v>14548.25</v>
      </c>
      <c r="F235">
        <v>14553.1</v>
      </c>
      <c r="G235" s="1">
        <f t="shared" si="42"/>
        <v>4</v>
      </c>
      <c r="H235" s="1">
        <f t="shared" si="51"/>
        <v>11.753396352338438</v>
      </c>
      <c r="I235" s="1">
        <f>IF(A235&lt;=$C$3,"",MAX(INDEX($D$15:$D$713,A235-$C$3):D234))</f>
        <v>14564.7</v>
      </c>
      <c r="J235" s="1">
        <f>IF(A235&lt;=$C$4,"",MIN(INDEX($E$15:$E$713,A235-$C$4):E234))</f>
        <v>14548.75</v>
      </c>
      <c r="K235" t="str">
        <f t="shared" si="45"/>
        <v>sell</v>
      </c>
      <c r="L235" s="1">
        <f t="shared" si="43"/>
        <v>14548.75</v>
      </c>
      <c r="M235" s="1">
        <f t="shared" si="46"/>
        <v>14537.227579371875</v>
      </c>
      <c r="N235" s="1">
        <f t="shared" si="47"/>
        <v>14572.24484125625</v>
      </c>
      <c r="O235" t="str">
        <f t="shared" si="44"/>
        <v>buy</v>
      </c>
      <c r="P235" s="1">
        <f t="shared" si="48"/>
        <v>14548.9</v>
      </c>
      <c r="Q235" s="1">
        <f t="shared" si="49"/>
        <v>11.672420628125284</v>
      </c>
      <c r="R235" t="str">
        <f t="shared" si="39"/>
        <v/>
      </c>
      <c r="S235" t="str">
        <f t="shared" si="50"/>
        <v/>
      </c>
      <c r="AA235" t="str">
        <f t="shared" si="41"/>
        <v/>
      </c>
      <c r="AB235" t="str">
        <f t="shared" si="40"/>
        <v/>
      </c>
    </row>
    <row r="236" spans="1:28" x14ac:dyDescent="0.3">
      <c r="A236">
        <v>222</v>
      </c>
      <c r="B236" t="s">
        <v>271</v>
      </c>
      <c r="C236">
        <v>14553.2</v>
      </c>
      <c r="D236">
        <v>14559.85</v>
      </c>
      <c r="E236">
        <v>14544.4</v>
      </c>
      <c r="F236">
        <v>14556.3</v>
      </c>
      <c r="G236" s="1">
        <f t="shared" si="42"/>
        <v>14.299999999999272</v>
      </c>
      <c r="H236" s="1">
        <f t="shared" si="51"/>
        <v>11.880726534721479</v>
      </c>
      <c r="I236" s="1">
        <f>IF(A236&lt;=$C$3,"",MAX(INDEX($D$15:$D$713,A236-$C$3):D235))</f>
        <v>14564.7</v>
      </c>
      <c r="J236" s="1">
        <f>IF(A236&lt;=$C$4,"",MIN(INDEX($E$15:$E$713,A236-$C$4):E235))</f>
        <v>14548.25</v>
      </c>
      <c r="K236" t="str">
        <f t="shared" si="45"/>
        <v>sell</v>
      </c>
      <c r="L236" s="1">
        <f t="shared" si="43"/>
        <v>14548.25</v>
      </c>
      <c r="M236" s="1">
        <f t="shared" si="46"/>
        <v>14537.227579371875</v>
      </c>
      <c r="N236" s="1">
        <f t="shared" si="47"/>
        <v>14572.24484125625</v>
      </c>
      <c r="O236" t="str">
        <f t="shared" si="44"/>
        <v>buy</v>
      </c>
      <c r="P236" s="1">
        <f t="shared" si="48"/>
        <v>14548.9</v>
      </c>
      <c r="Q236" s="1">
        <f t="shared" si="49"/>
        <v>11.672420628125284</v>
      </c>
      <c r="R236" t="str">
        <f t="shared" si="39"/>
        <v/>
      </c>
      <c r="S236" t="str">
        <f t="shared" si="50"/>
        <v/>
      </c>
      <c r="AA236" t="str">
        <f t="shared" si="41"/>
        <v/>
      </c>
      <c r="AB236" t="str">
        <f t="shared" si="40"/>
        <v/>
      </c>
    </row>
    <row r="237" spans="1:28" x14ac:dyDescent="0.3">
      <c r="A237">
        <v>223</v>
      </c>
      <c r="B237" t="s">
        <v>272</v>
      </c>
      <c r="C237">
        <v>14556.1</v>
      </c>
      <c r="D237">
        <v>14564.25</v>
      </c>
      <c r="E237">
        <v>14553.5</v>
      </c>
      <c r="F237">
        <v>14562.25</v>
      </c>
      <c r="G237" s="1">
        <f t="shared" si="42"/>
        <v>15.450000000000728</v>
      </c>
      <c r="H237" s="1">
        <f t="shared" si="51"/>
        <v>12.059190207985441</v>
      </c>
      <c r="I237" s="1">
        <f>IF(A237&lt;=$C$3,"",MAX(INDEX($D$15:$D$713,A237-$C$3):D236))</f>
        <v>14562.55</v>
      </c>
      <c r="J237" s="1">
        <f>IF(A237&lt;=$C$4,"",MIN(INDEX($E$15:$E$713,A237-$C$4):E236))</f>
        <v>14544.4</v>
      </c>
      <c r="K237" t="str">
        <f t="shared" si="45"/>
        <v>buy</v>
      </c>
      <c r="L237" s="1">
        <f t="shared" si="43"/>
        <v>14562.55</v>
      </c>
      <c r="M237" s="1">
        <f t="shared" si="46"/>
        <v>14537.227579371875</v>
      </c>
      <c r="N237" s="1">
        <f t="shared" si="47"/>
        <v>14572.24484125625</v>
      </c>
      <c r="O237" t="str">
        <f t="shared" si="44"/>
        <v>buy</v>
      </c>
      <c r="P237" s="1">
        <f t="shared" si="48"/>
        <v>14548.9</v>
      </c>
      <c r="Q237" s="1">
        <f t="shared" si="49"/>
        <v>11.672420628125284</v>
      </c>
      <c r="R237" t="str">
        <f t="shared" si="39"/>
        <v/>
      </c>
      <c r="S237" t="str">
        <f t="shared" si="50"/>
        <v/>
      </c>
      <c r="AA237">
        <f t="shared" si="41"/>
        <v>1</v>
      </c>
      <c r="AB237">
        <f t="shared" si="40"/>
        <v>1</v>
      </c>
    </row>
    <row r="238" spans="1:28" x14ac:dyDescent="0.3">
      <c r="A238">
        <v>224</v>
      </c>
      <c r="B238" t="s">
        <v>273</v>
      </c>
      <c r="C238">
        <v>14562.85</v>
      </c>
      <c r="D238">
        <v>14565.95</v>
      </c>
      <c r="E238">
        <v>14554.7</v>
      </c>
      <c r="F238">
        <v>14560.45</v>
      </c>
      <c r="G238" s="1">
        <f t="shared" si="42"/>
        <v>10.75</v>
      </c>
      <c r="H238" s="1">
        <f t="shared" si="51"/>
        <v>11.993730697586169</v>
      </c>
      <c r="I238" s="1">
        <f>IF(A238&lt;=$C$3,"",MAX(INDEX($D$15:$D$713,A238-$C$3):D237))</f>
        <v>14564.25</v>
      </c>
      <c r="J238" s="1">
        <f>IF(A238&lt;=$C$4,"",MIN(INDEX($E$15:$E$713,A238-$C$4):E237))</f>
        <v>14544.4</v>
      </c>
      <c r="K238" t="str">
        <f t="shared" si="45"/>
        <v>buy</v>
      </c>
      <c r="L238" s="1">
        <f t="shared" si="43"/>
        <v>14564.25</v>
      </c>
      <c r="M238" s="1">
        <f t="shared" si="46"/>
        <v>14537.227579371875</v>
      </c>
      <c r="N238" s="1">
        <f t="shared" si="47"/>
        <v>14572.24484125625</v>
      </c>
      <c r="O238" t="str">
        <f t="shared" si="44"/>
        <v>buy</v>
      </c>
      <c r="P238" s="1">
        <f t="shared" si="48"/>
        <v>14548.9</v>
      </c>
      <c r="Q238" s="1">
        <f t="shared" si="49"/>
        <v>11.672420628125284</v>
      </c>
      <c r="R238" t="str">
        <f t="shared" si="39"/>
        <v/>
      </c>
      <c r="S238" t="str">
        <f t="shared" si="50"/>
        <v/>
      </c>
      <c r="AA238">
        <f t="shared" si="41"/>
        <v>1</v>
      </c>
      <c r="AB238">
        <f t="shared" si="40"/>
        <v>1</v>
      </c>
    </row>
    <row r="239" spans="1:28" x14ac:dyDescent="0.3">
      <c r="A239">
        <v>225</v>
      </c>
      <c r="B239" t="s">
        <v>274</v>
      </c>
      <c r="C239">
        <v>14560.5</v>
      </c>
      <c r="D239">
        <v>14562.35</v>
      </c>
      <c r="E239">
        <v>14558.75</v>
      </c>
      <c r="F239">
        <v>14560.2</v>
      </c>
      <c r="G239" s="1">
        <f t="shared" si="42"/>
        <v>11.25</v>
      </c>
      <c r="H239" s="1">
        <f t="shared" si="51"/>
        <v>11.95654416270686</v>
      </c>
      <c r="I239" s="1">
        <f>IF(A239&lt;=$C$3,"",MAX(INDEX($D$15:$D$713,A239-$C$3):D238))</f>
        <v>14565.95</v>
      </c>
      <c r="J239" s="1">
        <f>IF(A239&lt;=$C$4,"",MIN(INDEX($E$15:$E$713,A239-$C$4):E238))</f>
        <v>14544.4</v>
      </c>
      <c r="K239" t="str">
        <f t="shared" si="45"/>
        <v/>
      </c>
      <c r="L239" s="1" t="str">
        <f t="shared" si="43"/>
        <v/>
      </c>
      <c r="M239" s="1">
        <f t="shared" si="46"/>
        <v>14537.227579371875</v>
      </c>
      <c r="N239" s="1">
        <f t="shared" si="47"/>
        <v>14572.24484125625</v>
      </c>
      <c r="O239" t="str">
        <f t="shared" si="44"/>
        <v>buy</v>
      </c>
      <c r="P239" s="1">
        <f t="shared" si="48"/>
        <v>14548.9</v>
      </c>
      <c r="Q239" s="1">
        <f t="shared" si="49"/>
        <v>11.672420628125284</v>
      </c>
      <c r="R239" t="str">
        <f t="shared" si="39"/>
        <v/>
      </c>
      <c r="S239" t="str">
        <f t="shared" si="50"/>
        <v/>
      </c>
      <c r="AA239" t="str">
        <f t="shared" si="41"/>
        <v/>
      </c>
      <c r="AB239" t="str">
        <f t="shared" si="40"/>
        <v/>
      </c>
    </row>
    <row r="240" spans="1:28" x14ac:dyDescent="0.3">
      <c r="A240">
        <v>226</v>
      </c>
      <c r="B240" t="s">
        <v>275</v>
      </c>
      <c r="C240">
        <v>14560.45</v>
      </c>
      <c r="D240">
        <v>14562.7</v>
      </c>
      <c r="E240">
        <v>14557.95</v>
      </c>
      <c r="F240">
        <v>14559.35</v>
      </c>
      <c r="G240" s="1">
        <f t="shared" si="42"/>
        <v>3.6000000000003638</v>
      </c>
      <c r="H240" s="1">
        <f t="shared" si="51"/>
        <v>11.538716954571536</v>
      </c>
      <c r="I240" s="1">
        <f>IF(A240&lt;=$C$3,"",MAX(INDEX($D$15:$D$713,A240-$C$3):D239))</f>
        <v>14565.95</v>
      </c>
      <c r="J240" s="1">
        <f>IF(A240&lt;=$C$4,"",MIN(INDEX($E$15:$E$713,A240-$C$4):E239))</f>
        <v>14553.5</v>
      </c>
      <c r="K240" t="str">
        <f t="shared" si="45"/>
        <v/>
      </c>
      <c r="L240" s="1" t="str">
        <f t="shared" si="43"/>
        <v/>
      </c>
      <c r="M240" s="1">
        <f t="shared" si="46"/>
        <v>14537.227579371875</v>
      </c>
      <c r="N240" s="1">
        <f t="shared" si="47"/>
        <v>14572.24484125625</v>
      </c>
      <c r="O240" t="str">
        <f t="shared" si="44"/>
        <v>buy</v>
      </c>
      <c r="P240" s="1">
        <f t="shared" si="48"/>
        <v>14548.9</v>
      </c>
      <c r="Q240" s="1">
        <f t="shared" si="49"/>
        <v>11.672420628125284</v>
      </c>
      <c r="R240" t="str">
        <f t="shared" si="39"/>
        <v/>
      </c>
      <c r="S240" t="str">
        <f t="shared" si="50"/>
        <v/>
      </c>
      <c r="AA240" t="str">
        <f t="shared" si="41"/>
        <v/>
      </c>
      <c r="AB240" t="str">
        <f t="shared" si="40"/>
        <v/>
      </c>
    </row>
    <row r="241" spans="1:28" x14ac:dyDescent="0.3">
      <c r="A241">
        <v>227</v>
      </c>
      <c r="B241" t="s">
        <v>276</v>
      </c>
      <c r="C241">
        <v>14558.65</v>
      </c>
      <c r="D241">
        <v>14566.7</v>
      </c>
      <c r="E241">
        <v>14551.9</v>
      </c>
      <c r="F241">
        <v>14561.75</v>
      </c>
      <c r="G241" s="1">
        <f t="shared" si="42"/>
        <v>4.75</v>
      </c>
      <c r="H241" s="1">
        <f t="shared" si="51"/>
        <v>11.199281106842959</v>
      </c>
      <c r="I241" s="1">
        <f>IF(A241&lt;=$C$3,"",MAX(INDEX($D$15:$D$713,A241-$C$3):D240))</f>
        <v>14565.95</v>
      </c>
      <c r="J241" s="1">
        <f>IF(A241&lt;=$C$4,"",MIN(INDEX($E$15:$E$713,A241-$C$4):E240))</f>
        <v>14554.7</v>
      </c>
      <c r="K241" t="str">
        <f t="shared" si="45"/>
        <v>buy</v>
      </c>
      <c r="L241" s="1">
        <f t="shared" si="43"/>
        <v>14565.95</v>
      </c>
      <c r="M241" s="1">
        <f t="shared" si="46"/>
        <v>14537.227579371875</v>
      </c>
      <c r="N241" s="1">
        <f t="shared" si="47"/>
        <v>14572.24484125625</v>
      </c>
      <c r="O241" t="str">
        <f t="shared" si="44"/>
        <v>buy</v>
      </c>
      <c r="P241" s="1">
        <f t="shared" si="48"/>
        <v>14548.9</v>
      </c>
      <c r="Q241" s="1">
        <f t="shared" si="49"/>
        <v>11.672420628125284</v>
      </c>
      <c r="R241" t="str">
        <f t="shared" si="39"/>
        <v/>
      </c>
      <c r="S241" t="str">
        <f t="shared" si="50"/>
        <v/>
      </c>
      <c r="AA241">
        <f t="shared" si="41"/>
        <v>1</v>
      </c>
      <c r="AB241">
        <f t="shared" si="40"/>
        <v>1</v>
      </c>
    </row>
    <row r="242" spans="1:28" x14ac:dyDescent="0.3">
      <c r="A242">
        <v>228</v>
      </c>
      <c r="B242" t="s">
        <v>277</v>
      </c>
      <c r="C242">
        <v>14561.4</v>
      </c>
      <c r="D242">
        <v>14567.2</v>
      </c>
      <c r="E242">
        <v>14553.6</v>
      </c>
      <c r="F242">
        <v>14562.35</v>
      </c>
      <c r="G242" s="1">
        <f t="shared" si="42"/>
        <v>14.800000000001091</v>
      </c>
      <c r="H242" s="1">
        <f t="shared" si="51"/>
        <v>11.379317051500866</v>
      </c>
      <c r="I242" s="1">
        <f>IF(A242&lt;=$C$3,"",MAX(INDEX($D$15:$D$713,A242-$C$3):D241))</f>
        <v>14566.7</v>
      </c>
      <c r="J242" s="1">
        <f>IF(A242&lt;=$C$4,"",MIN(INDEX($E$15:$E$713,A242-$C$4):E241))</f>
        <v>14551.9</v>
      </c>
      <c r="K242" t="str">
        <f t="shared" si="45"/>
        <v>buy</v>
      </c>
      <c r="L242" s="1">
        <f t="shared" si="43"/>
        <v>14566.7</v>
      </c>
      <c r="M242" s="1">
        <f t="shared" si="46"/>
        <v>14537.227579371875</v>
      </c>
      <c r="N242" s="1">
        <f t="shared" si="47"/>
        <v>14572.24484125625</v>
      </c>
      <c r="O242" t="str">
        <f t="shared" si="44"/>
        <v>buy</v>
      </c>
      <c r="P242" s="1">
        <f t="shared" si="48"/>
        <v>14548.9</v>
      </c>
      <c r="Q242" s="1">
        <f t="shared" si="49"/>
        <v>11.672420628125284</v>
      </c>
      <c r="R242" t="str">
        <f t="shared" si="39"/>
        <v/>
      </c>
      <c r="S242" t="str">
        <f t="shared" si="50"/>
        <v/>
      </c>
      <c r="AA242">
        <f t="shared" si="41"/>
        <v>1</v>
      </c>
      <c r="AB242">
        <f t="shared" si="40"/>
        <v>1</v>
      </c>
    </row>
    <row r="243" spans="1:28" x14ac:dyDescent="0.3">
      <c r="A243">
        <v>229</v>
      </c>
      <c r="B243" t="s">
        <v>278</v>
      </c>
      <c r="C243">
        <v>14562.95</v>
      </c>
      <c r="D243">
        <v>14564.7</v>
      </c>
      <c r="E243">
        <v>14559.15</v>
      </c>
      <c r="F243">
        <v>14561.9</v>
      </c>
      <c r="G243" s="1">
        <f t="shared" si="42"/>
        <v>13.600000000000364</v>
      </c>
      <c r="H243" s="1">
        <f t="shared" si="51"/>
        <v>11.49035119892584</v>
      </c>
      <c r="I243" s="1">
        <f>IF(A243&lt;=$C$3,"",MAX(INDEX($D$15:$D$713,A243-$C$3):D242))</f>
        <v>14567.2</v>
      </c>
      <c r="J243" s="1">
        <f>IF(A243&lt;=$C$4,"",MIN(INDEX($E$15:$E$713,A243-$C$4):E242))</f>
        <v>14551.9</v>
      </c>
      <c r="K243" t="str">
        <f t="shared" si="45"/>
        <v/>
      </c>
      <c r="L243" s="1" t="str">
        <f t="shared" si="43"/>
        <v/>
      </c>
      <c r="M243" s="1">
        <f t="shared" si="46"/>
        <v>14537.227579371875</v>
      </c>
      <c r="N243" s="1">
        <f t="shared" si="47"/>
        <v>14572.24484125625</v>
      </c>
      <c r="O243" t="str">
        <f t="shared" si="44"/>
        <v>buy</v>
      </c>
      <c r="P243" s="1">
        <f t="shared" si="48"/>
        <v>14548.9</v>
      </c>
      <c r="Q243" s="1">
        <f t="shared" si="49"/>
        <v>11.672420628125284</v>
      </c>
      <c r="R243" t="str">
        <f t="shared" ref="R243:R306" si="52">IF(AND(O242="buy",O243="SL"),M242-P242,IF(AND(O242="buy",O243="TP"),N242-P242,IF(AND(O242="sell",O243="SL"),P242-M242,IF(AND(O242="sell",O243="TP"),P242-N242,""))))</f>
        <v/>
      </c>
      <c r="S243" t="str">
        <f t="shared" si="50"/>
        <v/>
      </c>
      <c r="AA243" t="str">
        <f t="shared" si="41"/>
        <v/>
      </c>
      <c r="AB243" t="str">
        <f t="shared" si="40"/>
        <v/>
      </c>
    </row>
    <row r="244" spans="1:28" x14ac:dyDescent="0.3">
      <c r="A244">
        <v>230</v>
      </c>
      <c r="B244" t="s">
        <v>279</v>
      </c>
      <c r="C244">
        <v>14561.8</v>
      </c>
      <c r="D244">
        <v>14566.65</v>
      </c>
      <c r="E244">
        <v>14560</v>
      </c>
      <c r="F244">
        <v>14561.95</v>
      </c>
      <c r="G244" s="1">
        <f t="shared" si="42"/>
        <v>5.5500000000010914</v>
      </c>
      <c r="H244" s="1">
        <f t="shared" si="51"/>
        <v>11.193333638979603</v>
      </c>
      <c r="I244" s="1">
        <f>IF(A244&lt;=$C$3,"",MAX(INDEX($D$15:$D$713,A244-$C$3):D243))</f>
        <v>14567.2</v>
      </c>
      <c r="J244" s="1">
        <f>IF(A244&lt;=$C$4,"",MIN(INDEX($E$15:$E$713,A244-$C$4):E243))</f>
        <v>14551.9</v>
      </c>
      <c r="K244" t="str">
        <f t="shared" si="45"/>
        <v/>
      </c>
      <c r="L244" s="1" t="str">
        <f t="shared" si="43"/>
        <v/>
      </c>
      <c r="M244" s="1">
        <f t="shared" si="46"/>
        <v>14537.227579371875</v>
      </c>
      <c r="N244" s="1">
        <f t="shared" si="47"/>
        <v>14572.24484125625</v>
      </c>
      <c r="O244" t="str">
        <f t="shared" si="44"/>
        <v>buy</v>
      </c>
      <c r="P244" s="1">
        <f t="shared" si="48"/>
        <v>14548.9</v>
      </c>
      <c r="Q244" s="1">
        <f t="shared" si="49"/>
        <v>11.672420628125284</v>
      </c>
      <c r="R244" t="str">
        <f t="shared" si="52"/>
        <v/>
      </c>
      <c r="S244" t="str">
        <f t="shared" si="50"/>
        <v/>
      </c>
      <c r="AA244" t="str">
        <f t="shared" si="41"/>
        <v/>
      </c>
      <c r="AB244" t="str">
        <f t="shared" si="40"/>
        <v/>
      </c>
    </row>
    <row r="245" spans="1:28" x14ac:dyDescent="0.3">
      <c r="A245">
        <v>231</v>
      </c>
      <c r="B245" t="s">
        <v>280</v>
      </c>
      <c r="C245">
        <v>14562.05</v>
      </c>
      <c r="D245">
        <v>14566.9</v>
      </c>
      <c r="E245">
        <v>14552.25</v>
      </c>
      <c r="F245">
        <v>14557.1</v>
      </c>
      <c r="G245" s="1">
        <f t="shared" si="42"/>
        <v>6.6499999999996362</v>
      </c>
      <c r="H245" s="1">
        <f t="shared" si="51"/>
        <v>10.966166957030605</v>
      </c>
      <c r="I245" s="1">
        <f>IF(A245&lt;=$C$3,"",MAX(INDEX($D$15:$D$713,A245-$C$3):D244))</f>
        <v>14567.2</v>
      </c>
      <c r="J245" s="1">
        <f>IF(A245&lt;=$C$4,"",MIN(INDEX($E$15:$E$713,A245-$C$4):E244))</f>
        <v>14553.6</v>
      </c>
      <c r="K245" t="str">
        <f t="shared" si="45"/>
        <v>sell</v>
      </c>
      <c r="L245" s="1">
        <f t="shared" si="43"/>
        <v>14553.6</v>
      </c>
      <c r="M245" s="1">
        <f t="shared" si="46"/>
        <v>14537.227579371875</v>
      </c>
      <c r="N245" s="1">
        <f t="shared" si="47"/>
        <v>14572.24484125625</v>
      </c>
      <c r="O245" t="str">
        <f t="shared" si="44"/>
        <v>buy</v>
      </c>
      <c r="P245" s="1">
        <f t="shared" si="48"/>
        <v>14548.9</v>
      </c>
      <c r="Q245" s="1">
        <f t="shared" si="49"/>
        <v>11.672420628125284</v>
      </c>
      <c r="R245" t="str">
        <f t="shared" si="52"/>
        <v/>
      </c>
      <c r="S245" t="str">
        <f t="shared" si="50"/>
        <v/>
      </c>
      <c r="AA245" t="str">
        <f t="shared" si="41"/>
        <v/>
      </c>
      <c r="AB245" t="str">
        <f t="shared" si="40"/>
        <v/>
      </c>
    </row>
    <row r="246" spans="1:28" x14ac:dyDescent="0.3">
      <c r="A246">
        <v>232</v>
      </c>
      <c r="B246" t="s">
        <v>281</v>
      </c>
      <c r="C246">
        <v>14556.85</v>
      </c>
      <c r="D246">
        <v>14565.65</v>
      </c>
      <c r="E246">
        <v>14554.8</v>
      </c>
      <c r="F246">
        <v>14556.9</v>
      </c>
      <c r="G246" s="1">
        <f t="shared" si="42"/>
        <v>14.649999999999636</v>
      </c>
      <c r="H246" s="1">
        <f t="shared" si="51"/>
        <v>11.150358609179056</v>
      </c>
      <c r="I246" s="1">
        <f>IF(A246&lt;=$C$3,"",MAX(INDEX($D$15:$D$713,A246-$C$3):D245))</f>
        <v>14566.9</v>
      </c>
      <c r="J246" s="1">
        <f>IF(A246&lt;=$C$4,"",MIN(INDEX($E$15:$E$713,A246-$C$4):E245))</f>
        <v>14552.25</v>
      </c>
      <c r="K246" t="str">
        <f t="shared" si="45"/>
        <v/>
      </c>
      <c r="L246" s="1" t="str">
        <f t="shared" si="43"/>
        <v/>
      </c>
      <c r="M246" s="1">
        <f t="shared" si="46"/>
        <v>14537.227579371875</v>
      </c>
      <c r="N246" s="1">
        <f t="shared" si="47"/>
        <v>14572.24484125625</v>
      </c>
      <c r="O246" t="str">
        <f t="shared" si="44"/>
        <v>buy</v>
      </c>
      <c r="P246" s="1">
        <f t="shared" si="48"/>
        <v>14548.9</v>
      </c>
      <c r="Q246" s="1">
        <f t="shared" si="49"/>
        <v>11.672420628125284</v>
      </c>
      <c r="R246" t="str">
        <f t="shared" si="52"/>
        <v/>
      </c>
      <c r="S246" t="str">
        <f t="shared" si="50"/>
        <v/>
      </c>
      <c r="AA246" t="str">
        <f t="shared" si="41"/>
        <v/>
      </c>
      <c r="AB246" t="str">
        <f t="shared" si="40"/>
        <v/>
      </c>
    </row>
    <row r="247" spans="1:28" x14ac:dyDescent="0.3">
      <c r="A247">
        <v>233</v>
      </c>
      <c r="B247" t="s">
        <v>282</v>
      </c>
      <c r="C247">
        <v>14556.1</v>
      </c>
      <c r="D247">
        <v>14565.45</v>
      </c>
      <c r="E247">
        <v>14555.65</v>
      </c>
      <c r="F247">
        <v>14558.55</v>
      </c>
      <c r="G247" s="1">
        <f t="shared" si="42"/>
        <v>10.850000000000364</v>
      </c>
      <c r="H247" s="1">
        <f t="shared" si="51"/>
        <v>11.135340678720123</v>
      </c>
      <c r="I247" s="1">
        <f>IF(A247&lt;=$C$3,"",MAX(INDEX($D$15:$D$713,A247-$C$3):D246))</f>
        <v>14566.9</v>
      </c>
      <c r="J247" s="1">
        <f>IF(A247&lt;=$C$4,"",MIN(INDEX($E$15:$E$713,A247-$C$4):E246))</f>
        <v>14552.25</v>
      </c>
      <c r="K247" t="str">
        <f t="shared" si="45"/>
        <v/>
      </c>
      <c r="L247" s="1" t="str">
        <f t="shared" si="43"/>
        <v/>
      </c>
      <c r="M247" s="1">
        <f t="shared" si="46"/>
        <v>14537.227579371875</v>
      </c>
      <c r="N247" s="1">
        <f t="shared" si="47"/>
        <v>14572.24484125625</v>
      </c>
      <c r="O247" t="str">
        <f t="shared" si="44"/>
        <v>buy</v>
      </c>
      <c r="P247" s="1">
        <f t="shared" si="48"/>
        <v>14548.9</v>
      </c>
      <c r="Q247" s="1">
        <f t="shared" si="49"/>
        <v>11.672420628125284</v>
      </c>
      <c r="R247" t="str">
        <f t="shared" si="52"/>
        <v/>
      </c>
      <c r="S247" t="str">
        <f t="shared" si="50"/>
        <v/>
      </c>
      <c r="AA247" t="str">
        <f t="shared" si="41"/>
        <v/>
      </c>
      <c r="AB247" t="str">
        <f t="shared" si="40"/>
        <v/>
      </c>
    </row>
    <row r="248" spans="1:28" x14ac:dyDescent="0.3">
      <c r="A248">
        <v>234</v>
      </c>
      <c r="B248" t="s">
        <v>283</v>
      </c>
      <c r="C248">
        <v>14558</v>
      </c>
      <c r="D248">
        <v>14564.35</v>
      </c>
      <c r="E248">
        <v>14555.35</v>
      </c>
      <c r="F248">
        <v>14558</v>
      </c>
      <c r="G248" s="1">
        <f t="shared" si="42"/>
        <v>9.8000000000010914</v>
      </c>
      <c r="H248" s="1">
        <f t="shared" si="51"/>
        <v>11.068573644784172</v>
      </c>
      <c r="I248" s="1">
        <f>IF(A248&lt;=$C$3,"",MAX(INDEX($D$15:$D$713,A248-$C$3):D247))</f>
        <v>14566.9</v>
      </c>
      <c r="J248" s="1">
        <f>IF(A248&lt;=$C$4,"",MIN(INDEX($E$15:$E$713,A248-$C$4):E247))</f>
        <v>14552.25</v>
      </c>
      <c r="K248" t="str">
        <f t="shared" si="45"/>
        <v/>
      </c>
      <c r="L248" s="1" t="str">
        <f t="shared" si="43"/>
        <v/>
      </c>
      <c r="M248" s="1">
        <f t="shared" si="46"/>
        <v>14537.227579371875</v>
      </c>
      <c r="N248" s="1">
        <f t="shared" si="47"/>
        <v>14572.24484125625</v>
      </c>
      <c r="O248" t="str">
        <f t="shared" si="44"/>
        <v>buy</v>
      </c>
      <c r="P248" s="1">
        <f t="shared" si="48"/>
        <v>14548.9</v>
      </c>
      <c r="Q248" s="1">
        <f t="shared" si="49"/>
        <v>11.672420628125284</v>
      </c>
      <c r="R248" t="str">
        <f t="shared" si="52"/>
        <v/>
      </c>
      <c r="S248" t="str">
        <f t="shared" si="50"/>
        <v/>
      </c>
      <c r="AA248" t="str">
        <f t="shared" si="41"/>
        <v/>
      </c>
      <c r="AB248" t="str">
        <f t="shared" si="40"/>
        <v/>
      </c>
    </row>
    <row r="249" spans="1:28" x14ac:dyDescent="0.3">
      <c r="A249">
        <v>235</v>
      </c>
      <c r="B249" t="s">
        <v>284</v>
      </c>
      <c r="C249">
        <v>14558.45</v>
      </c>
      <c r="D249">
        <v>14562.2</v>
      </c>
      <c r="E249">
        <v>14556.55</v>
      </c>
      <c r="F249">
        <v>14558.8</v>
      </c>
      <c r="G249" s="1">
        <f t="shared" si="42"/>
        <v>9</v>
      </c>
      <c r="H249" s="1">
        <f t="shared" si="51"/>
        <v>10.965144962544963</v>
      </c>
      <c r="I249" s="1">
        <f>IF(A249&lt;=$C$3,"",MAX(INDEX($D$15:$D$713,A249-$C$3):D248))</f>
        <v>14565.65</v>
      </c>
      <c r="J249" s="1">
        <f>IF(A249&lt;=$C$4,"",MIN(INDEX($E$15:$E$713,A249-$C$4):E248))</f>
        <v>14554.8</v>
      </c>
      <c r="K249" t="str">
        <f t="shared" si="45"/>
        <v/>
      </c>
      <c r="L249" s="1" t="str">
        <f t="shared" si="43"/>
        <v/>
      </c>
      <c r="M249" s="1">
        <f t="shared" si="46"/>
        <v>14537.227579371875</v>
      </c>
      <c r="N249" s="1">
        <f t="shared" si="47"/>
        <v>14572.24484125625</v>
      </c>
      <c r="O249" t="str">
        <f t="shared" si="44"/>
        <v>buy</v>
      </c>
      <c r="P249" s="1">
        <f t="shared" si="48"/>
        <v>14548.9</v>
      </c>
      <c r="Q249" s="1">
        <f t="shared" si="49"/>
        <v>11.672420628125284</v>
      </c>
      <c r="R249" t="str">
        <f t="shared" si="52"/>
        <v/>
      </c>
      <c r="S249" t="str">
        <f t="shared" si="50"/>
        <v/>
      </c>
      <c r="AA249" t="str">
        <f t="shared" si="41"/>
        <v/>
      </c>
      <c r="AB249" t="str">
        <f t="shared" si="40"/>
        <v/>
      </c>
    </row>
    <row r="250" spans="1:28" x14ac:dyDescent="0.3">
      <c r="A250">
        <v>236</v>
      </c>
      <c r="B250" t="s">
        <v>285</v>
      </c>
      <c r="C250">
        <v>14558.9</v>
      </c>
      <c r="D250">
        <v>14567.6</v>
      </c>
      <c r="E250">
        <v>14555.4</v>
      </c>
      <c r="F250">
        <v>14560.55</v>
      </c>
      <c r="G250" s="1">
        <f t="shared" si="42"/>
        <v>5.6500000000014552</v>
      </c>
      <c r="H250" s="1">
        <f t="shared" si="51"/>
        <v>10.699387714417787</v>
      </c>
      <c r="I250" s="1">
        <f>IF(A250&lt;=$C$3,"",MAX(INDEX($D$15:$D$713,A250-$C$3):D249))</f>
        <v>14565.45</v>
      </c>
      <c r="J250" s="1">
        <f>IF(A250&lt;=$C$4,"",MIN(INDEX($E$15:$E$713,A250-$C$4):E249))</f>
        <v>14555.35</v>
      </c>
      <c r="K250" t="str">
        <f t="shared" si="45"/>
        <v>buy</v>
      </c>
      <c r="L250" s="1">
        <f t="shared" si="43"/>
        <v>14565.45</v>
      </c>
      <c r="M250" s="1">
        <f t="shared" si="46"/>
        <v>14537.227579371875</v>
      </c>
      <c r="N250" s="1">
        <f t="shared" si="47"/>
        <v>14572.24484125625</v>
      </c>
      <c r="O250" t="str">
        <f t="shared" si="44"/>
        <v>buy</v>
      </c>
      <c r="P250" s="1">
        <f t="shared" si="48"/>
        <v>14548.9</v>
      </c>
      <c r="Q250" s="1">
        <f t="shared" si="49"/>
        <v>11.672420628125284</v>
      </c>
      <c r="R250" t="str">
        <f t="shared" si="52"/>
        <v/>
      </c>
      <c r="S250" t="str">
        <f t="shared" si="50"/>
        <v/>
      </c>
      <c r="AA250">
        <f t="shared" si="41"/>
        <v>1</v>
      </c>
      <c r="AB250">
        <f t="shared" si="40"/>
        <v>1</v>
      </c>
    </row>
    <row r="251" spans="1:28" x14ac:dyDescent="0.3">
      <c r="A251">
        <v>237</v>
      </c>
      <c r="B251" t="s">
        <v>286</v>
      </c>
      <c r="C251">
        <v>14560.4</v>
      </c>
      <c r="D251">
        <v>14566.95</v>
      </c>
      <c r="E251">
        <v>14551.85</v>
      </c>
      <c r="F251">
        <v>14561.6</v>
      </c>
      <c r="G251" s="1">
        <f t="shared" si="42"/>
        <v>12.200000000000728</v>
      </c>
      <c r="H251" s="1">
        <f t="shared" si="51"/>
        <v>10.774418328696935</v>
      </c>
      <c r="I251" s="1">
        <f>IF(A251&lt;=$C$3,"",MAX(INDEX($D$15:$D$713,A251-$C$3):D250))</f>
        <v>14567.6</v>
      </c>
      <c r="J251" s="1">
        <f>IF(A251&lt;=$C$4,"",MIN(INDEX($E$15:$E$713,A251-$C$4):E250))</f>
        <v>14555.35</v>
      </c>
      <c r="K251" t="str">
        <f t="shared" si="45"/>
        <v>sell</v>
      </c>
      <c r="L251" s="1">
        <f t="shared" si="43"/>
        <v>14555.35</v>
      </c>
      <c r="M251" s="1">
        <f t="shared" si="46"/>
        <v>14537.227579371875</v>
      </c>
      <c r="N251" s="1">
        <f t="shared" si="47"/>
        <v>14572.24484125625</v>
      </c>
      <c r="O251" t="str">
        <f t="shared" si="44"/>
        <v>buy</v>
      </c>
      <c r="P251" s="1">
        <f t="shared" si="48"/>
        <v>14548.9</v>
      </c>
      <c r="Q251" s="1">
        <f t="shared" si="49"/>
        <v>11.672420628125284</v>
      </c>
      <c r="R251" t="str">
        <f t="shared" si="52"/>
        <v/>
      </c>
      <c r="S251" t="str">
        <f t="shared" si="50"/>
        <v/>
      </c>
      <c r="AA251" t="str">
        <f t="shared" si="41"/>
        <v/>
      </c>
      <c r="AB251" t="str">
        <f t="shared" si="40"/>
        <v/>
      </c>
    </row>
    <row r="252" spans="1:28" x14ac:dyDescent="0.3">
      <c r="A252">
        <v>238</v>
      </c>
      <c r="B252" t="s">
        <v>287</v>
      </c>
      <c r="C252">
        <v>14561.55</v>
      </c>
      <c r="D252">
        <v>14567.5</v>
      </c>
      <c r="E252">
        <v>14559.75</v>
      </c>
      <c r="F252">
        <v>14563.55</v>
      </c>
      <c r="G252" s="1">
        <f t="shared" si="42"/>
        <v>15.100000000000364</v>
      </c>
      <c r="H252" s="1">
        <f t="shared" si="51"/>
        <v>10.990697412262106</v>
      </c>
      <c r="I252" s="1">
        <f>IF(A252&lt;=$C$3,"",MAX(INDEX($D$15:$D$713,A252-$C$3):D251))</f>
        <v>14567.6</v>
      </c>
      <c r="J252" s="1">
        <f>IF(A252&lt;=$C$4,"",MIN(INDEX($E$15:$E$713,A252-$C$4):E251))</f>
        <v>14551.85</v>
      </c>
      <c r="K252" t="str">
        <f t="shared" si="45"/>
        <v/>
      </c>
      <c r="L252" s="1" t="str">
        <f t="shared" si="43"/>
        <v/>
      </c>
      <c r="M252" s="1">
        <f t="shared" si="46"/>
        <v>14537.227579371875</v>
      </c>
      <c r="N252" s="1">
        <f t="shared" si="47"/>
        <v>14572.24484125625</v>
      </c>
      <c r="O252" t="str">
        <f t="shared" si="44"/>
        <v>buy</v>
      </c>
      <c r="P252" s="1">
        <f t="shared" si="48"/>
        <v>14548.9</v>
      </c>
      <c r="Q252" s="1">
        <f t="shared" si="49"/>
        <v>11.672420628125284</v>
      </c>
      <c r="R252" t="str">
        <f t="shared" si="52"/>
        <v/>
      </c>
      <c r="S252" t="str">
        <f t="shared" si="50"/>
        <v/>
      </c>
      <c r="AA252" t="str">
        <f t="shared" si="41"/>
        <v/>
      </c>
      <c r="AB252" t="str">
        <f t="shared" si="40"/>
        <v/>
      </c>
    </row>
    <row r="253" spans="1:28" x14ac:dyDescent="0.3">
      <c r="A253">
        <v>239</v>
      </c>
      <c r="B253" t="s">
        <v>288</v>
      </c>
      <c r="C253">
        <v>14564.15</v>
      </c>
      <c r="D253">
        <v>14570.65</v>
      </c>
      <c r="E253">
        <v>14559.9</v>
      </c>
      <c r="F253">
        <v>14561.85</v>
      </c>
      <c r="G253" s="1">
        <f t="shared" si="42"/>
        <v>7.75</v>
      </c>
      <c r="H253" s="1">
        <f t="shared" si="51"/>
        <v>10.828662541649001</v>
      </c>
      <c r="I253" s="1">
        <f>IF(A253&lt;=$C$3,"",MAX(INDEX($D$15:$D$713,A253-$C$3):D252))</f>
        <v>14567.6</v>
      </c>
      <c r="J253" s="1">
        <f>IF(A253&lt;=$C$4,"",MIN(INDEX($E$15:$E$713,A253-$C$4):E252))</f>
        <v>14551.85</v>
      </c>
      <c r="K253" t="str">
        <f t="shared" si="45"/>
        <v>buy</v>
      </c>
      <c r="L253" s="1">
        <f t="shared" si="43"/>
        <v>14567.6</v>
      </c>
      <c r="M253" s="1">
        <f t="shared" si="46"/>
        <v>14537.227579371875</v>
      </c>
      <c r="N253" s="1">
        <f t="shared" si="47"/>
        <v>14572.24484125625</v>
      </c>
      <c r="O253" t="str">
        <f t="shared" si="44"/>
        <v>buy</v>
      </c>
      <c r="P253" s="1">
        <f t="shared" si="48"/>
        <v>14548.9</v>
      </c>
      <c r="Q253" s="1">
        <f t="shared" si="49"/>
        <v>11.672420628125284</v>
      </c>
      <c r="R253" t="str">
        <f t="shared" si="52"/>
        <v/>
      </c>
      <c r="S253" t="str">
        <f t="shared" si="50"/>
        <v/>
      </c>
      <c r="AA253">
        <f t="shared" si="41"/>
        <v>1</v>
      </c>
      <c r="AB253">
        <f t="shared" si="40"/>
        <v>1</v>
      </c>
    </row>
    <row r="254" spans="1:28" x14ac:dyDescent="0.3">
      <c r="A254">
        <v>240</v>
      </c>
      <c r="B254" t="s">
        <v>289</v>
      </c>
      <c r="C254">
        <v>14562.4</v>
      </c>
      <c r="D254">
        <v>14564.15</v>
      </c>
      <c r="E254">
        <v>14559.25</v>
      </c>
      <c r="F254">
        <v>14561.5</v>
      </c>
      <c r="G254" s="1">
        <f t="shared" si="42"/>
        <v>10.75</v>
      </c>
      <c r="H254" s="1">
        <f t="shared" si="51"/>
        <v>10.824729414566551</v>
      </c>
      <c r="I254" s="1">
        <f>IF(A254&lt;=$C$3,"",MAX(INDEX($D$15:$D$713,A254-$C$3):D253))</f>
        <v>14570.65</v>
      </c>
      <c r="J254" s="1">
        <f>IF(A254&lt;=$C$4,"",MIN(INDEX($E$15:$E$713,A254-$C$4):E253))</f>
        <v>14551.85</v>
      </c>
      <c r="K254" t="str">
        <f t="shared" si="45"/>
        <v/>
      </c>
      <c r="L254" s="1" t="str">
        <f t="shared" si="43"/>
        <v/>
      </c>
      <c r="M254" s="1">
        <f t="shared" si="46"/>
        <v>14537.227579371875</v>
      </c>
      <c r="N254" s="1">
        <f t="shared" si="47"/>
        <v>14572.24484125625</v>
      </c>
      <c r="O254" t="str">
        <f t="shared" si="44"/>
        <v>buy</v>
      </c>
      <c r="P254" s="1">
        <f t="shared" si="48"/>
        <v>14548.9</v>
      </c>
      <c r="Q254" s="1">
        <f t="shared" si="49"/>
        <v>11.672420628125284</v>
      </c>
      <c r="R254" t="str">
        <f t="shared" si="52"/>
        <v/>
      </c>
      <c r="S254" t="str">
        <f t="shared" si="50"/>
        <v/>
      </c>
      <c r="AA254" t="str">
        <f t="shared" si="41"/>
        <v/>
      </c>
      <c r="AB254" t="str">
        <f t="shared" si="40"/>
        <v/>
      </c>
    </row>
    <row r="255" spans="1:28" x14ac:dyDescent="0.3">
      <c r="A255">
        <v>241</v>
      </c>
      <c r="B255" t="s">
        <v>290</v>
      </c>
      <c r="C255">
        <v>14561.45</v>
      </c>
      <c r="D255">
        <v>14568.45</v>
      </c>
      <c r="E255">
        <v>14558.55</v>
      </c>
      <c r="F255">
        <v>14565.95</v>
      </c>
      <c r="G255" s="1">
        <f t="shared" si="42"/>
        <v>4.8999999999996362</v>
      </c>
      <c r="H255" s="1">
        <f t="shared" si="51"/>
        <v>10.528492943838206</v>
      </c>
      <c r="I255" s="1">
        <f>IF(A255&lt;=$C$3,"",MAX(INDEX($D$15:$D$713,A255-$C$3):D254))</f>
        <v>14570.65</v>
      </c>
      <c r="J255" s="1">
        <f>IF(A255&lt;=$C$4,"",MIN(INDEX($E$15:$E$713,A255-$C$4):E254))</f>
        <v>14559.25</v>
      </c>
      <c r="K255" t="str">
        <f t="shared" si="45"/>
        <v>sell</v>
      </c>
      <c r="L255" s="1">
        <f t="shared" si="43"/>
        <v>14559.25</v>
      </c>
      <c r="M255" s="1">
        <f t="shared" si="46"/>
        <v>14537.227579371875</v>
      </c>
      <c r="N255" s="1">
        <f t="shared" si="47"/>
        <v>14572.24484125625</v>
      </c>
      <c r="O255" t="str">
        <f t="shared" si="44"/>
        <v>buy</v>
      </c>
      <c r="P255" s="1">
        <f t="shared" si="48"/>
        <v>14548.9</v>
      </c>
      <c r="Q255" s="1">
        <f t="shared" si="49"/>
        <v>11.672420628125284</v>
      </c>
      <c r="R255" t="str">
        <f t="shared" si="52"/>
        <v/>
      </c>
      <c r="S255" t="str">
        <f t="shared" si="50"/>
        <v/>
      </c>
      <c r="AA255" t="str">
        <f t="shared" si="41"/>
        <v/>
      </c>
      <c r="AB255" t="str">
        <f t="shared" si="40"/>
        <v/>
      </c>
    </row>
    <row r="256" spans="1:28" x14ac:dyDescent="0.3">
      <c r="A256">
        <v>242</v>
      </c>
      <c r="B256" t="s">
        <v>291</v>
      </c>
      <c r="C256">
        <v>14565.7</v>
      </c>
      <c r="D256">
        <v>14571.55</v>
      </c>
      <c r="E256">
        <v>14561.8</v>
      </c>
      <c r="F256">
        <v>14564.3</v>
      </c>
      <c r="G256" s="1">
        <f t="shared" si="42"/>
        <v>9.9000000000014552</v>
      </c>
      <c r="H256" s="1">
        <f t="shared" si="51"/>
        <v>10.497068296646368</v>
      </c>
      <c r="I256" s="1">
        <f>IF(A256&lt;=$C$3,"",MAX(INDEX($D$15:$D$713,A256-$C$3):D255))</f>
        <v>14570.65</v>
      </c>
      <c r="J256" s="1">
        <f>IF(A256&lt;=$C$4,"",MIN(INDEX($E$15:$E$713,A256-$C$4):E255))</f>
        <v>14558.55</v>
      </c>
      <c r="K256" t="str">
        <f t="shared" si="45"/>
        <v>buy</v>
      </c>
      <c r="L256" s="1">
        <f t="shared" si="43"/>
        <v>14570.65</v>
      </c>
      <c r="M256" s="1">
        <f t="shared" si="46"/>
        <v>14537.227579371875</v>
      </c>
      <c r="N256" s="1">
        <f t="shared" si="47"/>
        <v>14572.24484125625</v>
      </c>
      <c r="O256" t="str">
        <f t="shared" si="44"/>
        <v>buy</v>
      </c>
      <c r="P256" s="1">
        <f t="shared" si="48"/>
        <v>14548.9</v>
      </c>
      <c r="Q256" s="1">
        <f t="shared" si="49"/>
        <v>11.672420628125284</v>
      </c>
      <c r="R256" t="str">
        <f t="shared" si="52"/>
        <v/>
      </c>
      <c r="S256" t="str">
        <f t="shared" si="50"/>
        <v/>
      </c>
      <c r="AA256">
        <f t="shared" si="41"/>
        <v>1</v>
      </c>
      <c r="AB256">
        <f t="shared" si="40"/>
        <v>1</v>
      </c>
    </row>
    <row r="257" spans="1:28" x14ac:dyDescent="0.3">
      <c r="A257">
        <v>243</v>
      </c>
      <c r="B257" t="s">
        <v>292</v>
      </c>
      <c r="C257">
        <v>14564.4</v>
      </c>
      <c r="D257">
        <v>14570.95</v>
      </c>
      <c r="E257">
        <v>14558.8</v>
      </c>
      <c r="F257">
        <v>14564.25</v>
      </c>
      <c r="G257" s="1">
        <f t="shared" si="42"/>
        <v>9.75</v>
      </c>
      <c r="H257" s="1">
        <f t="shared" si="51"/>
        <v>10.459714881814049</v>
      </c>
      <c r="I257" s="1">
        <f>IF(A257&lt;=$C$3,"",MAX(INDEX($D$15:$D$713,A257-$C$3):D256))</f>
        <v>14571.55</v>
      </c>
      <c r="J257" s="1">
        <f>IF(A257&lt;=$C$4,"",MIN(INDEX($E$15:$E$713,A257-$C$4):E256))</f>
        <v>14558.55</v>
      </c>
      <c r="K257" t="str">
        <f t="shared" si="45"/>
        <v/>
      </c>
      <c r="L257" s="1" t="str">
        <f t="shared" si="43"/>
        <v/>
      </c>
      <c r="M257" s="1">
        <f t="shared" si="46"/>
        <v>14537.227579371875</v>
      </c>
      <c r="N257" s="1">
        <f t="shared" si="47"/>
        <v>14572.24484125625</v>
      </c>
      <c r="O257" t="str">
        <f t="shared" si="44"/>
        <v>buy</v>
      </c>
      <c r="P257" s="1">
        <f t="shared" si="48"/>
        <v>14548.9</v>
      </c>
      <c r="Q257" s="1">
        <f t="shared" si="49"/>
        <v>11.672420628125284</v>
      </c>
      <c r="R257" t="str">
        <f t="shared" si="52"/>
        <v/>
      </c>
      <c r="S257" t="str">
        <f t="shared" si="50"/>
        <v/>
      </c>
      <c r="AA257" t="str">
        <f t="shared" si="41"/>
        <v/>
      </c>
      <c r="AB257" t="str">
        <f t="shared" si="40"/>
        <v/>
      </c>
    </row>
    <row r="258" spans="1:28" x14ac:dyDescent="0.3">
      <c r="A258">
        <v>244</v>
      </c>
      <c r="B258" t="s">
        <v>293</v>
      </c>
      <c r="C258">
        <v>14564.45</v>
      </c>
      <c r="D258">
        <v>14573.8</v>
      </c>
      <c r="E258">
        <v>14554.35</v>
      </c>
      <c r="F258">
        <v>14566.65</v>
      </c>
      <c r="G258" s="1">
        <f t="shared" si="42"/>
        <v>12.150000000001455</v>
      </c>
      <c r="H258" s="1">
        <f t="shared" si="51"/>
        <v>10.54422913772342</v>
      </c>
      <c r="I258" s="1">
        <f>IF(A258&lt;=$C$3,"",MAX(INDEX($D$15:$D$713,A258-$C$3):D257))</f>
        <v>14571.55</v>
      </c>
      <c r="J258" s="1">
        <f>IF(A258&lt;=$C$4,"",MIN(INDEX($E$15:$E$713,A258-$C$4):E257))</f>
        <v>14558.55</v>
      </c>
      <c r="K258" t="str">
        <f t="shared" si="45"/>
        <v>buy</v>
      </c>
      <c r="L258" s="1">
        <f t="shared" si="43"/>
        <v>14571.55</v>
      </c>
      <c r="M258" s="1" t="str">
        <f t="shared" si="46"/>
        <v/>
      </c>
      <c r="N258" s="1" t="str">
        <f t="shared" si="47"/>
        <v/>
      </c>
      <c r="O258" t="str">
        <f t="shared" si="44"/>
        <v>TP</v>
      </c>
      <c r="P258" s="1" t="str">
        <f t="shared" si="48"/>
        <v/>
      </c>
      <c r="Q258" s="1" t="str">
        <f t="shared" si="49"/>
        <v/>
      </c>
      <c r="R258">
        <f t="shared" si="52"/>
        <v>23.34484125625022</v>
      </c>
      <c r="S258" t="str">
        <f t="shared" si="50"/>
        <v/>
      </c>
      <c r="AA258">
        <f t="shared" si="41"/>
        <v>1</v>
      </c>
      <c r="AB258" t="str">
        <f t="shared" si="40"/>
        <v/>
      </c>
    </row>
    <row r="259" spans="1:28" x14ac:dyDescent="0.3">
      <c r="A259">
        <v>245</v>
      </c>
      <c r="B259" t="s">
        <v>294</v>
      </c>
      <c r="C259">
        <v>14566.75</v>
      </c>
      <c r="D259">
        <v>14572.45</v>
      </c>
      <c r="E259">
        <v>14559.45</v>
      </c>
      <c r="F259">
        <v>14567.45</v>
      </c>
      <c r="G259" s="1">
        <f t="shared" si="42"/>
        <v>19.449999999998909</v>
      </c>
      <c r="H259" s="1">
        <f t="shared" si="51"/>
        <v>10.989517680837194</v>
      </c>
      <c r="I259" s="1">
        <f>IF(A259&lt;=$C$3,"",MAX(INDEX($D$15:$D$713,A259-$C$3):D258))</f>
        <v>14573.8</v>
      </c>
      <c r="J259" s="1">
        <f>IF(A259&lt;=$C$4,"",MIN(INDEX($E$15:$E$713,A259-$C$4):E258))</f>
        <v>14554.35</v>
      </c>
      <c r="K259" t="str">
        <f t="shared" si="45"/>
        <v/>
      </c>
      <c r="L259" s="1" t="str">
        <f t="shared" si="43"/>
        <v/>
      </c>
      <c r="M259" s="1" t="str">
        <f t="shared" si="46"/>
        <v/>
      </c>
      <c r="N259" s="1" t="str">
        <f t="shared" si="47"/>
        <v/>
      </c>
      <c r="O259" t="str">
        <f t="shared" si="44"/>
        <v/>
      </c>
      <c r="P259" s="1" t="str">
        <f t="shared" si="48"/>
        <v/>
      </c>
      <c r="Q259" s="1" t="str">
        <f t="shared" si="49"/>
        <v/>
      </c>
      <c r="R259" t="str">
        <f t="shared" si="52"/>
        <v/>
      </c>
      <c r="S259" t="str">
        <f t="shared" si="50"/>
        <v/>
      </c>
      <c r="AA259" t="str">
        <f t="shared" si="41"/>
        <v/>
      </c>
      <c r="AB259" t="str">
        <f t="shared" si="40"/>
        <v/>
      </c>
    </row>
    <row r="260" spans="1:28" x14ac:dyDescent="0.3">
      <c r="A260">
        <v>246</v>
      </c>
      <c r="B260" t="s">
        <v>295</v>
      </c>
      <c r="C260">
        <v>14567.05</v>
      </c>
      <c r="D260">
        <v>14575.9</v>
      </c>
      <c r="E260">
        <v>14559.2</v>
      </c>
      <c r="F260">
        <v>14573.6</v>
      </c>
      <c r="G260" s="1">
        <f t="shared" si="42"/>
        <v>13</v>
      </c>
      <c r="H260" s="1">
        <f t="shared" si="51"/>
        <v>11.090041796795335</v>
      </c>
      <c r="I260" s="1">
        <f>IF(A260&lt;=$C$3,"",MAX(INDEX($D$15:$D$713,A260-$C$3):D259))</f>
        <v>14573.8</v>
      </c>
      <c r="J260" s="1">
        <f>IF(A260&lt;=$C$4,"",MIN(INDEX($E$15:$E$713,A260-$C$4):E259))</f>
        <v>14554.35</v>
      </c>
      <c r="K260" t="str">
        <f t="shared" si="45"/>
        <v>buy</v>
      </c>
      <c r="L260" s="1">
        <f t="shared" si="43"/>
        <v>14573.8</v>
      </c>
      <c r="M260" s="1">
        <f t="shared" si="46"/>
        <v>14562.709958203204</v>
      </c>
      <c r="N260" s="1">
        <f t="shared" si="47"/>
        <v>14595.980083593589</v>
      </c>
      <c r="O260" t="str">
        <f t="shared" si="44"/>
        <v>buy</v>
      </c>
      <c r="P260" s="1">
        <f t="shared" si="48"/>
        <v>14573.8</v>
      </c>
      <c r="Q260" s="1">
        <f t="shared" si="49"/>
        <v>11.090041796795335</v>
      </c>
      <c r="R260" t="str">
        <f t="shared" si="52"/>
        <v/>
      </c>
      <c r="S260" t="str">
        <f t="shared" si="50"/>
        <v>buy</v>
      </c>
      <c r="AA260">
        <f t="shared" si="41"/>
        <v>1</v>
      </c>
      <c r="AB260">
        <f t="shared" si="40"/>
        <v>1</v>
      </c>
    </row>
    <row r="261" spans="1:28" x14ac:dyDescent="0.3">
      <c r="A261">
        <v>247</v>
      </c>
      <c r="B261" t="s">
        <v>296</v>
      </c>
      <c r="C261">
        <v>14573.9</v>
      </c>
      <c r="D261">
        <v>14581.55</v>
      </c>
      <c r="E261">
        <v>14565.35</v>
      </c>
      <c r="F261">
        <v>14570.1</v>
      </c>
      <c r="G261" s="1">
        <f t="shared" si="42"/>
        <v>16.699999999998909</v>
      </c>
      <c r="H261" s="1">
        <f t="shared" si="51"/>
        <v>11.370539706955514</v>
      </c>
      <c r="I261" s="1">
        <f>IF(A261&lt;=$C$3,"",MAX(INDEX($D$15:$D$713,A261-$C$3):D260))</f>
        <v>14575.9</v>
      </c>
      <c r="J261" s="1">
        <f>IF(A261&lt;=$C$4,"",MIN(INDEX($E$15:$E$713,A261-$C$4):E260))</f>
        <v>14554.35</v>
      </c>
      <c r="K261" t="str">
        <f t="shared" si="45"/>
        <v>buy</v>
      </c>
      <c r="L261" s="1">
        <f t="shared" si="43"/>
        <v>14575.9</v>
      </c>
      <c r="M261" s="1">
        <f t="shared" si="46"/>
        <v>14562.709958203204</v>
      </c>
      <c r="N261" s="1">
        <f t="shared" si="47"/>
        <v>14595.980083593589</v>
      </c>
      <c r="O261" t="str">
        <f t="shared" si="44"/>
        <v>buy</v>
      </c>
      <c r="P261" s="1">
        <f t="shared" si="48"/>
        <v>14573.8</v>
      </c>
      <c r="Q261" s="1">
        <f t="shared" si="49"/>
        <v>11.090041796795335</v>
      </c>
      <c r="R261" t="str">
        <f t="shared" si="52"/>
        <v/>
      </c>
      <c r="S261" t="str">
        <f t="shared" si="50"/>
        <v/>
      </c>
      <c r="AA261">
        <f t="shared" si="41"/>
        <v>1</v>
      </c>
      <c r="AB261">
        <f t="shared" si="40"/>
        <v>1</v>
      </c>
    </row>
    <row r="262" spans="1:28" x14ac:dyDescent="0.3">
      <c r="A262">
        <v>248</v>
      </c>
      <c r="B262" t="s">
        <v>297</v>
      </c>
      <c r="C262">
        <v>14570.55</v>
      </c>
      <c r="D262">
        <v>14576.05</v>
      </c>
      <c r="E262">
        <v>14565.35</v>
      </c>
      <c r="F262">
        <v>14570.1</v>
      </c>
      <c r="G262" s="1">
        <f t="shared" si="42"/>
        <v>16.199999999998909</v>
      </c>
      <c r="H262" s="1">
        <f t="shared" si="51"/>
        <v>11.612012721607684</v>
      </c>
      <c r="I262" s="1">
        <f>IF(A262&lt;=$C$3,"",MAX(INDEX($D$15:$D$713,A262-$C$3):D261))</f>
        <v>14581.55</v>
      </c>
      <c r="J262" s="1">
        <f>IF(A262&lt;=$C$4,"",MIN(INDEX($E$15:$E$713,A262-$C$4):E261))</f>
        <v>14559.2</v>
      </c>
      <c r="K262" t="str">
        <f t="shared" si="45"/>
        <v/>
      </c>
      <c r="L262" s="1" t="str">
        <f t="shared" si="43"/>
        <v/>
      </c>
      <c r="M262" s="1">
        <f t="shared" si="46"/>
        <v>14562.709958203204</v>
      </c>
      <c r="N262" s="1">
        <f t="shared" si="47"/>
        <v>14595.980083593589</v>
      </c>
      <c r="O262" t="str">
        <f t="shared" si="44"/>
        <v>buy</v>
      </c>
      <c r="P262" s="1">
        <f t="shared" si="48"/>
        <v>14573.8</v>
      </c>
      <c r="Q262" s="1">
        <f t="shared" si="49"/>
        <v>11.090041796795335</v>
      </c>
      <c r="R262" t="str">
        <f t="shared" si="52"/>
        <v/>
      </c>
      <c r="S262" t="str">
        <f t="shared" si="50"/>
        <v/>
      </c>
      <c r="AA262" t="str">
        <f t="shared" si="41"/>
        <v/>
      </c>
      <c r="AB262" t="str">
        <f t="shared" si="40"/>
        <v/>
      </c>
    </row>
    <row r="263" spans="1:28" x14ac:dyDescent="0.3">
      <c r="A263">
        <v>249</v>
      </c>
      <c r="B263" t="s">
        <v>298</v>
      </c>
      <c r="C263">
        <v>14570.3</v>
      </c>
      <c r="D263">
        <v>14577.95</v>
      </c>
      <c r="E263">
        <v>14568.5</v>
      </c>
      <c r="F263">
        <v>14572.2</v>
      </c>
      <c r="G263" s="1">
        <f t="shared" si="42"/>
        <v>10.699999999998909</v>
      </c>
      <c r="H263" s="1">
        <f t="shared" si="51"/>
        <v>11.566412085527244</v>
      </c>
      <c r="I263" s="1">
        <f>IF(A263&lt;=$C$3,"",MAX(INDEX($D$15:$D$713,A263-$C$3):D262))</f>
        <v>14581.55</v>
      </c>
      <c r="J263" s="1">
        <f>IF(A263&lt;=$C$4,"",MIN(INDEX($E$15:$E$713,A263-$C$4):E262))</f>
        <v>14559.2</v>
      </c>
      <c r="K263" t="str">
        <f t="shared" si="45"/>
        <v/>
      </c>
      <c r="L263" s="1" t="str">
        <f t="shared" si="43"/>
        <v/>
      </c>
      <c r="M263" s="1">
        <f t="shared" si="46"/>
        <v>14562.709958203204</v>
      </c>
      <c r="N263" s="1">
        <f t="shared" si="47"/>
        <v>14595.980083593589</v>
      </c>
      <c r="O263" t="str">
        <f t="shared" si="44"/>
        <v>buy</v>
      </c>
      <c r="P263" s="1">
        <f t="shared" si="48"/>
        <v>14573.8</v>
      </c>
      <c r="Q263" s="1">
        <f t="shared" si="49"/>
        <v>11.090041796795335</v>
      </c>
      <c r="R263" t="str">
        <f t="shared" si="52"/>
        <v/>
      </c>
      <c r="S263" t="str">
        <f t="shared" si="50"/>
        <v/>
      </c>
      <c r="AA263" t="str">
        <f t="shared" si="41"/>
        <v/>
      </c>
      <c r="AB263" t="str">
        <f t="shared" si="40"/>
        <v/>
      </c>
    </row>
    <row r="264" spans="1:28" x14ac:dyDescent="0.3">
      <c r="A264">
        <v>250</v>
      </c>
      <c r="B264" t="s">
        <v>299</v>
      </c>
      <c r="C264">
        <v>14572.15</v>
      </c>
      <c r="D264">
        <v>14576.05</v>
      </c>
      <c r="E264">
        <v>14567.5</v>
      </c>
      <c r="F264">
        <v>14572.35</v>
      </c>
      <c r="G264" s="1">
        <f t="shared" si="42"/>
        <v>9.4500000000007276</v>
      </c>
      <c r="H264" s="1">
        <f t="shared" si="51"/>
        <v>11.460591481250919</v>
      </c>
      <c r="I264" s="1">
        <f>IF(A264&lt;=$C$3,"",MAX(INDEX($D$15:$D$713,A264-$C$3):D263))</f>
        <v>14581.55</v>
      </c>
      <c r="J264" s="1">
        <f>IF(A264&lt;=$C$4,"",MIN(INDEX($E$15:$E$713,A264-$C$4):E263))</f>
        <v>14565.35</v>
      </c>
      <c r="K264" t="str">
        <f t="shared" si="45"/>
        <v/>
      </c>
      <c r="L264" s="1" t="str">
        <f t="shared" si="43"/>
        <v/>
      </c>
      <c r="M264" s="1">
        <f t="shared" si="46"/>
        <v>14562.709958203204</v>
      </c>
      <c r="N264" s="1">
        <f t="shared" si="47"/>
        <v>14595.980083593589</v>
      </c>
      <c r="O264" t="str">
        <f t="shared" si="44"/>
        <v>buy</v>
      </c>
      <c r="P264" s="1">
        <f t="shared" si="48"/>
        <v>14573.8</v>
      </c>
      <c r="Q264" s="1">
        <f t="shared" si="49"/>
        <v>11.090041796795335</v>
      </c>
      <c r="R264" t="str">
        <f t="shared" si="52"/>
        <v/>
      </c>
      <c r="S264" t="str">
        <f t="shared" si="50"/>
        <v/>
      </c>
      <c r="AA264" t="str">
        <f t="shared" si="41"/>
        <v/>
      </c>
      <c r="AB264" t="str">
        <f t="shared" si="40"/>
        <v/>
      </c>
    </row>
    <row r="265" spans="1:28" x14ac:dyDescent="0.3">
      <c r="A265">
        <v>251</v>
      </c>
      <c r="B265" t="s">
        <v>300</v>
      </c>
      <c r="C265">
        <v>14572.75</v>
      </c>
      <c r="D265">
        <v>14579.5</v>
      </c>
      <c r="E265">
        <v>14562.55</v>
      </c>
      <c r="F265">
        <v>14566.45</v>
      </c>
      <c r="G265" s="1">
        <f t="shared" si="42"/>
        <v>8.5499999999992724</v>
      </c>
      <c r="H265" s="1">
        <f t="shared" si="51"/>
        <v>11.315061907188337</v>
      </c>
      <c r="I265" s="1">
        <f>IF(A265&lt;=$C$3,"",MAX(INDEX($D$15:$D$713,A265-$C$3):D264))</f>
        <v>14577.95</v>
      </c>
      <c r="J265" s="1">
        <f>IF(A265&lt;=$C$4,"",MIN(INDEX($E$15:$E$713,A265-$C$4):E264))</f>
        <v>14565.35</v>
      </c>
      <c r="K265" t="str">
        <f t="shared" si="45"/>
        <v>buy</v>
      </c>
      <c r="L265" s="1">
        <f t="shared" si="43"/>
        <v>14577.95</v>
      </c>
      <c r="M265" s="1" t="str">
        <f t="shared" si="46"/>
        <v/>
      </c>
      <c r="N265" s="1" t="str">
        <f t="shared" si="47"/>
        <v/>
      </c>
      <c r="O265" t="str">
        <f t="shared" si="44"/>
        <v>SL</v>
      </c>
      <c r="P265" s="1" t="str">
        <f t="shared" si="48"/>
        <v/>
      </c>
      <c r="Q265" s="1" t="str">
        <f t="shared" si="49"/>
        <v/>
      </c>
      <c r="R265">
        <f t="shared" si="52"/>
        <v>-11.090041796795049</v>
      </c>
      <c r="S265" t="str">
        <f t="shared" si="50"/>
        <v/>
      </c>
      <c r="AA265">
        <f t="shared" si="41"/>
        <v>1</v>
      </c>
      <c r="AB265" t="str">
        <f t="shared" si="40"/>
        <v/>
      </c>
    </row>
    <row r="266" spans="1:28" x14ac:dyDescent="0.3">
      <c r="A266">
        <v>252</v>
      </c>
      <c r="B266" t="s">
        <v>301</v>
      </c>
      <c r="C266">
        <v>14566.7</v>
      </c>
      <c r="D266">
        <v>14567.1</v>
      </c>
      <c r="E266">
        <v>14562.3</v>
      </c>
      <c r="F266">
        <v>14566.25</v>
      </c>
      <c r="G266" s="1">
        <f t="shared" si="42"/>
        <v>16.950000000000728</v>
      </c>
      <c r="H266" s="1">
        <f t="shared" si="51"/>
        <v>11.596808811828955</v>
      </c>
      <c r="I266" s="1">
        <f>IF(A266&lt;=$C$3,"",MAX(INDEX($D$15:$D$713,A266-$C$3):D265))</f>
        <v>14579.5</v>
      </c>
      <c r="J266" s="1">
        <f>IF(A266&lt;=$C$4,"",MIN(INDEX($E$15:$E$713,A266-$C$4):E265))</f>
        <v>14562.55</v>
      </c>
      <c r="K266" t="str">
        <f t="shared" si="45"/>
        <v>sell</v>
      </c>
      <c r="L266" s="1">
        <f t="shared" si="43"/>
        <v>14562.55</v>
      </c>
      <c r="M266" s="1">
        <f t="shared" si="46"/>
        <v>14574.146808811829</v>
      </c>
      <c r="N266" s="1">
        <f t="shared" si="47"/>
        <v>14539.356382376342</v>
      </c>
      <c r="O266" t="str">
        <f t="shared" si="44"/>
        <v>sell</v>
      </c>
      <c r="P266" s="1">
        <f t="shared" si="48"/>
        <v>14562.55</v>
      </c>
      <c r="Q266" s="1">
        <f t="shared" si="49"/>
        <v>11.596808811828955</v>
      </c>
      <c r="R266" t="str">
        <f t="shared" si="52"/>
        <v/>
      </c>
      <c r="S266" t="str">
        <f t="shared" si="50"/>
        <v>sell</v>
      </c>
      <c r="AA266" t="str">
        <f t="shared" si="41"/>
        <v/>
      </c>
      <c r="AB266" t="str">
        <f t="shared" si="40"/>
        <v/>
      </c>
    </row>
    <row r="267" spans="1:28" x14ac:dyDescent="0.3">
      <c r="A267">
        <v>253</v>
      </c>
      <c r="B267" t="s">
        <v>302</v>
      </c>
      <c r="C267">
        <v>14566.15</v>
      </c>
      <c r="D267">
        <v>14575.75</v>
      </c>
      <c r="E267">
        <v>14557.55</v>
      </c>
      <c r="F267">
        <v>14562.6</v>
      </c>
      <c r="G267" s="1">
        <f t="shared" si="42"/>
        <v>4.8000000000010914</v>
      </c>
      <c r="H267" s="1">
        <f t="shared" si="51"/>
        <v>11.256968371237562</v>
      </c>
      <c r="I267" s="1">
        <f>IF(A267&lt;=$C$3,"",MAX(INDEX($D$15:$D$713,A267-$C$3):D266))</f>
        <v>14579.5</v>
      </c>
      <c r="J267" s="1">
        <f>IF(A267&lt;=$C$4,"",MIN(INDEX($E$15:$E$713,A267-$C$4):E266))</f>
        <v>14562.3</v>
      </c>
      <c r="K267" t="str">
        <f t="shared" si="45"/>
        <v>sell</v>
      </c>
      <c r="L267" s="1">
        <f t="shared" si="43"/>
        <v>14562.3</v>
      </c>
      <c r="M267" s="1" t="str">
        <f t="shared" si="46"/>
        <v/>
      </c>
      <c r="N267" s="1" t="str">
        <f t="shared" si="47"/>
        <v/>
      </c>
      <c r="O267" t="str">
        <f t="shared" si="44"/>
        <v>SL</v>
      </c>
      <c r="P267" s="1" t="str">
        <f t="shared" si="48"/>
        <v/>
      </c>
      <c r="Q267" s="1" t="str">
        <f t="shared" si="49"/>
        <v/>
      </c>
      <c r="R267">
        <f t="shared" si="52"/>
        <v>-11.59680881182976</v>
      </c>
      <c r="S267" t="str">
        <f t="shared" si="50"/>
        <v/>
      </c>
      <c r="AA267" t="str">
        <f t="shared" si="41"/>
        <v/>
      </c>
      <c r="AB267" t="str">
        <f t="shared" si="40"/>
        <v/>
      </c>
    </row>
    <row r="268" spans="1:28" x14ac:dyDescent="0.3">
      <c r="A268">
        <v>254</v>
      </c>
      <c r="B268" t="s">
        <v>303</v>
      </c>
      <c r="C268">
        <v>14562.9</v>
      </c>
      <c r="D268">
        <v>14571.45</v>
      </c>
      <c r="E268">
        <v>14556.3</v>
      </c>
      <c r="F268">
        <v>14566.75</v>
      </c>
      <c r="G268" s="1">
        <f t="shared" si="42"/>
        <v>18.200000000000728</v>
      </c>
      <c r="H268" s="1">
        <f t="shared" si="51"/>
        <v>11.60411995267572</v>
      </c>
      <c r="I268" s="1">
        <f>IF(A268&lt;=$C$3,"",MAX(INDEX($D$15:$D$713,A268-$C$3):D267))</f>
        <v>14579.5</v>
      </c>
      <c r="J268" s="1">
        <f>IF(A268&lt;=$C$4,"",MIN(INDEX($E$15:$E$713,A268-$C$4):E267))</f>
        <v>14557.55</v>
      </c>
      <c r="K268" t="str">
        <f t="shared" si="45"/>
        <v>sell</v>
      </c>
      <c r="L268" s="1">
        <f t="shared" si="43"/>
        <v>14557.55</v>
      </c>
      <c r="M268" s="1">
        <f t="shared" si="46"/>
        <v>14569.154119952675</v>
      </c>
      <c r="N268" s="1">
        <f t="shared" si="47"/>
        <v>14534.341760094649</v>
      </c>
      <c r="O268" t="str">
        <f t="shared" si="44"/>
        <v>sell</v>
      </c>
      <c r="P268" s="1">
        <f t="shared" si="48"/>
        <v>14557.55</v>
      </c>
      <c r="Q268" s="1">
        <f t="shared" si="49"/>
        <v>11.60411995267572</v>
      </c>
      <c r="R268" t="str">
        <f t="shared" si="52"/>
        <v/>
      </c>
      <c r="S268" t="str">
        <f t="shared" si="50"/>
        <v>sell</v>
      </c>
      <c r="AA268" t="str">
        <f t="shared" si="41"/>
        <v/>
      </c>
      <c r="AB268" t="str">
        <f t="shared" si="40"/>
        <v/>
      </c>
    </row>
    <row r="269" spans="1:28" x14ac:dyDescent="0.3">
      <c r="A269">
        <v>255</v>
      </c>
      <c r="B269" t="s">
        <v>304</v>
      </c>
      <c r="C269">
        <v>14566.8</v>
      </c>
      <c r="D269">
        <v>14574.45</v>
      </c>
      <c r="E269">
        <v>14559.45</v>
      </c>
      <c r="F269">
        <v>14566.6</v>
      </c>
      <c r="G269" s="1">
        <f t="shared" si="42"/>
        <v>15.150000000001455</v>
      </c>
      <c r="H269" s="1">
        <f t="shared" si="51"/>
        <v>11.781413955042007</v>
      </c>
      <c r="I269" s="1">
        <f>IF(A269&lt;=$C$3,"",MAX(INDEX($D$15:$D$713,A269-$C$3):D268))</f>
        <v>14575.75</v>
      </c>
      <c r="J269" s="1">
        <f>IF(A269&lt;=$C$4,"",MIN(INDEX($E$15:$E$713,A269-$C$4):E268))</f>
        <v>14556.3</v>
      </c>
      <c r="K269" t="str">
        <f t="shared" si="45"/>
        <v/>
      </c>
      <c r="L269" s="1" t="str">
        <f t="shared" si="43"/>
        <v/>
      </c>
      <c r="M269" s="1" t="str">
        <f t="shared" si="46"/>
        <v/>
      </c>
      <c r="N269" s="1" t="str">
        <f t="shared" si="47"/>
        <v/>
      </c>
      <c r="O269" t="str">
        <f t="shared" si="44"/>
        <v>SL</v>
      </c>
      <c r="P269" s="1" t="str">
        <f t="shared" si="48"/>
        <v/>
      </c>
      <c r="Q269" s="1" t="str">
        <f t="shared" si="49"/>
        <v/>
      </c>
      <c r="R269">
        <f t="shared" si="52"/>
        <v>-11.604119952675319</v>
      </c>
      <c r="S269" t="str">
        <f t="shared" si="50"/>
        <v/>
      </c>
      <c r="AA269" t="str">
        <f t="shared" si="41"/>
        <v/>
      </c>
      <c r="AB269" t="str">
        <f t="shared" si="40"/>
        <v/>
      </c>
    </row>
    <row r="270" spans="1:28" x14ac:dyDescent="0.3">
      <c r="A270">
        <v>256</v>
      </c>
      <c r="B270" t="s">
        <v>305</v>
      </c>
      <c r="C270">
        <v>14567.1</v>
      </c>
      <c r="D270">
        <v>14568.15</v>
      </c>
      <c r="E270">
        <v>14559.9</v>
      </c>
      <c r="F270">
        <v>14563.85</v>
      </c>
      <c r="G270" s="1">
        <f t="shared" si="42"/>
        <v>15</v>
      </c>
      <c r="H270" s="1">
        <f t="shared" si="51"/>
        <v>11.942343257289906</v>
      </c>
      <c r="I270" s="1">
        <f>IF(A270&lt;=$C$3,"",MAX(INDEX($D$15:$D$713,A270-$C$3):D269))</f>
        <v>14575.75</v>
      </c>
      <c r="J270" s="1">
        <f>IF(A270&lt;=$C$4,"",MIN(INDEX($E$15:$E$713,A270-$C$4):E269))</f>
        <v>14556.3</v>
      </c>
      <c r="K270" t="str">
        <f t="shared" si="45"/>
        <v/>
      </c>
      <c r="L270" s="1" t="str">
        <f t="shared" si="43"/>
        <v/>
      </c>
      <c r="M270" s="1" t="str">
        <f t="shared" si="46"/>
        <v/>
      </c>
      <c r="N270" s="1" t="str">
        <f t="shared" si="47"/>
        <v/>
      </c>
      <c r="O270" t="str">
        <f t="shared" si="44"/>
        <v/>
      </c>
      <c r="P270" s="1" t="str">
        <f t="shared" si="48"/>
        <v/>
      </c>
      <c r="Q270" s="1" t="str">
        <f t="shared" si="49"/>
        <v/>
      </c>
      <c r="R270" t="str">
        <f t="shared" si="52"/>
        <v/>
      </c>
      <c r="S270" t="str">
        <f t="shared" si="50"/>
        <v/>
      </c>
      <c r="AA270" t="str">
        <f t="shared" si="41"/>
        <v/>
      </c>
      <c r="AB270" t="str">
        <f t="shared" si="40"/>
        <v/>
      </c>
    </row>
    <row r="271" spans="1:28" x14ac:dyDescent="0.3">
      <c r="A271">
        <v>257</v>
      </c>
      <c r="B271" t="s">
        <v>306</v>
      </c>
      <c r="C271">
        <v>14563.8</v>
      </c>
      <c r="D271">
        <v>14571.3</v>
      </c>
      <c r="E271">
        <v>14562.3</v>
      </c>
      <c r="F271">
        <v>14566.65</v>
      </c>
      <c r="G271" s="1">
        <f t="shared" si="42"/>
        <v>8.25</v>
      </c>
      <c r="H271" s="1">
        <f t="shared" si="51"/>
        <v>11.757726094425411</v>
      </c>
      <c r="I271" s="1">
        <f>IF(A271&lt;=$C$3,"",MAX(INDEX($D$15:$D$713,A271-$C$3):D270))</f>
        <v>14574.45</v>
      </c>
      <c r="J271" s="1">
        <f>IF(A271&lt;=$C$4,"",MIN(INDEX($E$15:$E$713,A271-$C$4):E270))</f>
        <v>14556.3</v>
      </c>
      <c r="K271" t="str">
        <f t="shared" si="45"/>
        <v/>
      </c>
      <c r="L271" s="1" t="str">
        <f t="shared" si="43"/>
        <v/>
      </c>
      <c r="M271" s="1" t="str">
        <f t="shared" si="46"/>
        <v/>
      </c>
      <c r="N271" s="1" t="str">
        <f t="shared" si="47"/>
        <v/>
      </c>
      <c r="O271" t="str">
        <f t="shared" si="44"/>
        <v/>
      </c>
      <c r="P271" s="1" t="str">
        <f t="shared" si="48"/>
        <v/>
      </c>
      <c r="Q271" s="1" t="str">
        <f t="shared" si="49"/>
        <v/>
      </c>
      <c r="R271" t="str">
        <f t="shared" si="52"/>
        <v/>
      </c>
      <c r="S271" t="str">
        <f t="shared" si="50"/>
        <v/>
      </c>
      <c r="AA271" t="str">
        <f t="shared" si="41"/>
        <v/>
      </c>
      <c r="AB271" t="str">
        <f t="shared" si="40"/>
        <v/>
      </c>
    </row>
    <row r="272" spans="1:28" x14ac:dyDescent="0.3">
      <c r="A272">
        <v>258</v>
      </c>
      <c r="B272" t="s">
        <v>307</v>
      </c>
      <c r="C272">
        <v>14566.15</v>
      </c>
      <c r="D272">
        <v>14575.75</v>
      </c>
      <c r="E272">
        <v>14565.6</v>
      </c>
      <c r="F272">
        <v>14573</v>
      </c>
      <c r="G272" s="1">
        <f t="shared" si="42"/>
        <v>9</v>
      </c>
      <c r="H272" s="1">
        <f t="shared" si="51"/>
        <v>11.619839789704141</v>
      </c>
      <c r="I272" s="1">
        <f>IF(A272&lt;=$C$3,"",MAX(INDEX($D$15:$D$713,A272-$C$3):D271))</f>
        <v>14574.45</v>
      </c>
      <c r="J272" s="1">
        <f>IF(A272&lt;=$C$4,"",MIN(INDEX($E$15:$E$713,A272-$C$4):E271))</f>
        <v>14559.45</v>
      </c>
      <c r="K272" t="str">
        <f t="shared" si="45"/>
        <v>buy</v>
      </c>
      <c r="L272" s="1">
        <f t="shared" si="43"/>
        <v>14574.45</v>
      </c>
      <c r="M272" s="1">
        <f t="shared" si="46"/>
        <v>14562.830160210297</v>
      </c>
      <c r="N272" s="1">
        <f t="shared" si="47"/>
        <v>14597.689679579409</v>
      </c>
      <c r="O272" t="str">
        <f t="shared" si="44"/>
        <v>buy</v>
      </c>
      <c r="P272" s="1">
        <f t="shared" si="48"/>
        <v>14574.45</v>
      </c>
      <c r="Q272" s="1">
        <f t="shared" si="49"/>
        <v>11.619839789704141</v>
      </c>
      <c r="R272" t="str">
        <f t="shared" si="52"/>
        <v/>
      </c>
      <c r="S272" t="str">
        <f t="shared" si="50"/>
        <v>buy</v>
      </c>
      <c r="AA272">
        <f t="shared" si="41"/>
        <v>1</v>
      </c>
      <c r="AB272">
        <f t="shared" ref="AB272:AB335" si="53">IF(AND(AA272=1,O272="buy"),1,"")</f>
        <v>1</v>
      </c>
    </row>
    <row r="273" spans="1:28" x14ac:dyDescent="0.3">
      <c r="A273">
        <v>259</v>
      </c>
      <c r="B273" t="s">
        <v>308</v>
      </c>
      <c r="C273">
        <v>14572.6</v>
      </c>
      <c r="D273">
        <v>14574.65</v>
      </c>
      <c r="E273">
        <v>14564.6</v>
      </c>
      <c r="F273">
        <v>14569.8</v>
      </c>
      <c r="G273" s="1">
        <f t="shared" si="42"/>
        <v>10.149999999999636</v>
      </c>
      <c r="H273" s="1">
        <f t="shared" si="51"/>
        <v>11.546347800218916</v>
      </c>
      <c r="I273" s="1">
        <f>IF(A273&lt;=$C$3,"",MAX(INDEX($D$15:$D$713,A273-$C$3):D272))</f>
        <v>14575.75</v>
      </c>
      <c r="J273" s="1">
        <f>IF(A273&lt;=$C$4,"",MIN(INDEX($E$15:$E$713,A273-$C$4):E272))</f>
        <v>14559.9</v>
      </c>
      <c r="K273" t="str">
        <f t="shared" si="45"/>
        <v/>
      </c>
      <c r="L273" s="1" t="str">
        <f t="shared" si="43"/>
        <v/>
      </c>
      <c r="M273" s="1">
        <f t="shared" si="46"/>
        <v>14562.830160210297</v>
      </c>
      <c r="N273" s="1">
        <f t="shared" si="47"/>
        <v>14597.689679579409</v>
      </c>
      <c r="O273" t="str">
        <f t="shared" si="44"/>
        <v>buy</v>
      </c>
      <c r="P273" s="1">
        <f t="shared" si="48"/>
        <v>14574.45</v>
      </c>
      <c r="Q273" s="1">
        <f t="shared" si="49"/>
        <v>11.619839789704141</v>
      </c>
      <c r="R273" t="str">
        <f t="shared" si="52"/>
        <v/>
      </c>
      <c r="S273" t="str">
        <f t="shared" si="50"/>
        <v/>
      </c>
      <c r="AA273" t="str">
        <f t="shared" ref="AA273:AA336" si="54">IF(K273="buy",1,"")</f>
        <v/>
      </c>
      <c r="AB273" t="str">
        <f t="shared" si="53"/>
        <v/>
      </c>
    </row>
    <row r="274" spans="1:28" x14ac:dyDescent="0.3">
      <c r="A274">
        <v>260</v>
      </c>
      <c r="B274" t="s">
        <v>309</v>
      </c>
      <c r="C274">
        <v>14569.45</v>
      </c>
      <c r="D274">
        <v>14574.95</v>
      </c>
      <c r="E274">
        <v>14565.6</v>
      </c>
      <c r="F274">
        <v>14569.6</v>
      </c>
      <c r="G274" s="1">
        <f t="shared" ref="G274:G337" si="55">MAX(D273-E273,F272-E273,D273-F272)</f>
        <v>10.049999999999272</v>
      </c>
      <c r="H274" s="1">
        <f t="shared" si="51"/>
        <v>11.471530410207935</v>
      </c>
      <c r="I274" s="1">
        <f>IF(A274&lt;=$C$3,"",MAX(INDEX($D$15:$D$713,A274-$C$3):D273))</f>
        <v>14575.75</v>
      </c>
      <c r="J274" s="1">
        <f>IF(A274&lt;=$C$4,"",MIN(INDEX($E$15:$E$713,A274-$C$4):E273))</f>
        <v>14562.3</v>
      </c>
      <c r="K274" t="str">
        <f t="shared" si="45"/>
        <v/>
      </c>
      <c r="L274" s="1" t="str">
        <f t="shared" si="43"/>
        <v/>
      </c>
      <c r="M274" s="1">
        <f t="shared" si="46"/>
        <v>14562.830160210297</v>
      </c>
      <c r="N274" s="1">
        <f t="shared" si="47"/>
        <v>14597.689679579409</v>
      </c>
      <c r="O274" t="str">
        <f t="shared" si="44"/>
        <v>buy</v>
      </c>
      <c r="P274" s="1">
        <f t="shared" si="48"/>
        <v>14574.45</v>
      </c>
      <c r="Q274" s="1">
        <f t="shared" si="49"/>
        <v>11.619839789704141</v>
      </c>
      <c r="R274" t="str">
        <f t="shared" si="52"/>
        <v/>
      </c>
      <c r="S274" t="str">
        <f t="shared" si="50"/>
        <v/>
      </c>
      <c r="AA274" t="str">
        <f t="shared" si="54"/>
        <v/>
      </c>
      <c r="AB274" t="str">
        <f t="shared" si="53"/>
        <v/>
      </c>
    </row>
    <row r="275" spans="1:28" x14ac:dyDescent="0.3">
      <c r="A275">
        <v>261</v>
      </c>
      <c r="B275" t="s">
        <v>310</v>
      </c>
      <c r="C275">
        <v>14569.65</v>
      </c>
      <c r="D275">
        <v>14575</v>
      </c>
      <c r="E275">
        <v>14562.85</v>
      </c>
      <c r="F275">
        <v>14569.7</v>
      </c>
      <c r="G275" s="1">
        <f t="shared" si="55"/>
        <v>9.3500000000003638</v>
      </c>
      <c r="H275" s="1">
        <f t="shared" si="51"/>
        <v>11.365453889697557</v>
      </c>
      <c r="I275" s="1">
        <f>IF(A275&lt;=$C$3,"",MAX(INDEX($D$15:$D$713,A275-$C$3):D274))</f>
        <v>14575.75</v>
      </c>
      <c r="J275" s="1">
        <f>IF(A275&lt;=$C$4,"",MIN(INDEX($E$15:$E$713,A275-$C$4):E274))</f>
        <v>14564.6</v>
      </c>
      <c r="K275" t="str">
        <f t="shared" si="45"/>
        <v>sell</v>
      </c>
      <c r="L275" s="1">
        <f t="shared" ref="L275:L338" si="56">IF(K275="buy",I275,IF(K275="sell",J275,""))</f>
        <v>14564.6</v>
      </c>
      <c r="M275" s="1">
        <f t="shared" si="46"/>
        <v>14562.830160210297</v>
      </c>
      <c r="N275" s="1">
        <f t="shared" si="47"/>
        <v>14597.689679579409</v>
      </c>
      <c r="O275" t="str">
        <f t="shared" ref="O275:O338" si="57">IF(OR(O274="",O274="SL",O274="TP"),K275,IF(O274="buy",IF(E275&lt;M274,"SL",IF(D275&gt;N274,"TP",O274)),IF(O274="sell",IF(D275&gt;M274,"SL",IF(E275&lt;N274,"TP",O274)),"")))</f>
        <v>buy</v>
      </c>
      <c r="P275" s="1">
        <f t="shared" si="48"/>
        <v>14574.45</v>
      </c>
      <c r="Q275" s="1">
        <f t="shared" si="49"/>
        <v>11.619839789704141</v>
      </c>
      <c r="R275" t="str">
        <f t="shared" si="52"/>
        <v/>
      </c>
      <c r="S275" t="str">
        <f t="shared" si="50"/>
        <v/>
      </c>
      <c r="AA275" t="str">
        <f t="shared" si="54"/>
        <v/>
      </c>
      <c r="AB275" t="str">
        <f t="shared" si="53"/>
        <v/>
      </c>
    </row>
    <row r="276" spans="1:28" x14ac:dyDescent="0.3">
      <c r="A276">
        <v>262</v>
      </c>
      <c r="B276" t="s">
        <v>311</v>
      </c>
      <c r="C276">
        <v>14569.6</v>
      </c>
      <c r="D276">
        <v>14574.15</v>
      </c>
      <c r="E276">
        <v>14564.25</v>
      </c>
      <c r="F276">
        <v>14570.4</v>
      </c>
      <c r="G276" s="1">
        <f t="shared" si="55"/>
        <v>12.149999999999636</v>
      </c>
      <c r="H276" s="1">
        <f t="shared" si="51"/>
        <v>11.40468119521266</v>
      </c>
      <c r="I276" s="1">
        <f>IF(A276&lt;=$C$3,"",MAX(INDEX($D$15:$D$713,A276-$C$3):D275))</f>
        <v>14575</v>
      </c>
      <c r="J276" s="1">
        <f>IF(A276&lt;=$C$4,"",MIN(INDEX($E$15:$E$713,A276-$C$4):E275))</f>
        <v>14562.85</v>
      </c>
      <c r="K276" t="str">
        <f t="shared" si="45"/>
        <v/>
      </c>
      <c r="L276" s="1" t="str">
        <f t="shared" si="56"/>
        <v/>
      </c>
      <c r="M276" s="1">
        <f t="shared" si="46"/>
        <v>14562.830160210297</v>
      </c>
      <c r="N276" s="1">
        <f t="shared" si="47"/>
        <v>14597.689679579409</v>
      </c>
      <c r="O276" t="str">
        <f t="shared" si="57"/>
        <v>buy</v>
      </c>
      <c r="P276" s="1">
        <f t="shared" si="48"/>
        <v>14574.45</v>
      </c>
      <c r="Q276" s="1">
        <f t="shared" si="49"/>
        <v>11.619839789704141</v>
      </c>
      <c r="R276" t="str">
        <f t="shared" si="52"/>
        <v/>
      </c>
      <c r="S276" t="str">
        <f t="shared" si="50"/>
        <v/>
      </c>
      <c r="AA276" t="str">
        <f t="shared" si="54"/>
        <v/>
      </c>
      <c r="AB276" t="str">
        <f t="shared" si="53"/>
        <v/>
      </c>
    </row>
    <row r="277" spans="1:28" x14ac:dyDescent="0.3">
      <c r="A277">
        <v>263</v>
      </c>
      <c r="B277" t="s">
        <v>312</v>
      </c>
      <c r="C277">
        <v>14570.55</v>
      </c>
      <c r="D277">
        <v>14571.3</v>
      </c>
      <c r="E277">
        <v>14562.6</v>
      </c>
      <c r="F277">
        <v>14570.3</v>
      </c>
      <c r="G277" s="1">
        <f t="shared" si="55"/>
        <v>9.8999999999996362</v>
      </c>
      <c r="H277" s="1">
        <f t="shared" si="51"/>
        <v>11.329447135452009</v>
      </c>
      <c r="I277" s="1">
        <f>IF(A277&lt;=$C$3,"",MAX(INDEX($D$15:$D$713,A277-$C$3):D276))</f>
        <v>14575</v>
      </c>
      <c r="J277" s="1">
        <f>IF(A277&lt;=$C$4,"",MIN(INDEX($E$15:$E$713,A277-$C$4):E276))</f>
        <v>14562.85</v>
      </c>
      <c r="K277" t="str">
        <f t="shared" si="45"/>
        <v>sell</v>
      </c>
      <c r="L277" s="1">
        <f t="shared" si="56"/>
        <v>14562.85</v>
      </c>
      <c r="M277" s="1" t="str">
        <f t="shared" si="46"/>
        <v/>
      </c>
      <c r="N277" s="1" t="str">
        <f t="shared" si="47"/>
        <v/>
      </c>
      <c r="O277" t="str">
        <f t="shared" si="57"/>
        <v>SL</v>
      </c>
      <c r="P277" s="1" t="str">
        <f t="shared" si="48"/>
        <v/>
      </c>
      <c r="Q277" s="1" t="str">
        <f t="shared" si="49"/>
        <v/>
      </c>
      <c r="R277">
        <f t="shared" si="52"/>
        <v>-11.619839789704201</v>
      </c>
      <c r="S277" t="str">
        <f t="shared" si="50"/>
        <v/>
      </c>
      <c r="AA277" t="str">
        <f t="shared" si="54"/>
        <v/>
      </c>
      <c r="AB277" t="str">
        <f t="shared" si="53"/>
        <v/>
      </c>
    </row>
    <row r="278" spans="1:28" x14ac:dyDescent="0.3">
      <c r="A278">
        <v>264</v>
      </c>
      <c r="B278" t="s">
        <v>313</v>
      </c>
      <c r="C278">
        <v>14569.65</v>
      </c>
      <c r="D278">
        <v>14578.2</v>
      </c>
      <c r="E278">
        <v>14566.2</v>
      </c>
      <c r="F278">
        <v>14575.95</v>
      </c>
      <c r="G278" s="1">
        <f t="shared" si="55"/>
        <v>8.6999999999989086</v>
      </c>
      <c r="H278" s="1">
        <f t="shared" si="51"/>
        <v>11.197974778679354</v>
      </c>
      <c r="I278" s="1">
        <f>IF(A278&lt;=$C$3,"",MAX(INDEX($D$15:$D$713,A278-$C$3):D277))</f>
        <v>14575</v>
      </c>
      <c r="J278" s="1">
        <f>IF(A278&lt;=$C$4,"",MIN(INDEX($E$15:$E$713,A278-$C$4):E277))</f>
        <v>14562.6</v>
      </c>
      <c r="K278" t="str">
        <f t="shared" si="45"/>
        <v>buy</v>
      </c>
      <c r="L278" s="1">
        <f t="shared" si="56"/>
        <v>14575</v>
      </c>
      <c r="M278" s="1">
        <f t="shared" si="46"/>
        <v>14563.802025221321</v>
      </c>
      <c r="N278" s="1">
        <f t="shared" si="47"/>
        <v>14597.395949557358</v>
      </c>
      <c r="O278" t="str">
        <f t="shared" si="57"/>
        <v>buy</v>
      </c>
      <c r="P278" s="1">
        <f t="shared" si="48"/>
        <v>14575</v>
      </c>
      <c r="Q278" s="1">
        <f t="shared" si="49"/>
        <v>11.197974778679354</v>
      </c>
      <c r="R278" t="str">
        <f t="shared" si="52"/>
        <v/>
      </c>
      <c r="S278" t="str">
        <f t="shared" si="50"/>
        <v>buy</v>
      </c>
      <c r="AA278">
        <f t="shared" si="54"/>
        <v>1</v>
      </c>
      <c r="AB278">
        <f t="shared" si="53"/>
        <v>1</v>
      </c>
    </row>
    <row r="279" spans="1:28" x14ac:dyDescent="0.3">
      <c r="A279">
        <v>265</v>
      </c>
      <c r="B279" t="s">
        <v>314</v>
      </c>
      <c r="C279">
        <v>14576.2</v>
      </c>
      <c r="D279">
        <v>14582</v>
      </c>
      <c r="E279">
        <v>14570.6</v>
      </c>
      <c r="F279">
        <v>14577.1</v>
      </c>
      <c r="G279" s="1">
        <f t="shared" si="55"/>
        <v>12</v>
      </c>
      <c r="H279" s="1">
        <f t="shared" si="51"/>
        <v>11.238076039745387</v>
      </c>
      <c r="I279" s="1">
        <f>IF(A279&lt;=$C$3,"",MAX(INDEX($D$15:$D$713,A279-$C$3):D278))</f>
        <v>14578.2</v>
      </c>
      <c r="J279" s="1">
        <f>IF(A279&lt;=$C$4,"",MIN(INDEX($E$15:$E$713,A279-$C$4):E278))</f>
        <v>14562.6</v>
      </c>
      <c r="K279" t="str">
        <f t="shared" si="45"/>
        <v>buy</v>
      </c>
      <c r="L279" s="1">
        <f t="shared" si="56"/>
        <v>14578.2</v>
      </c>
      <c r="M279" s="1">
        <f t="shared" si="46"/>
        <v>14563.802025221321</v>
      </c>
      <c r="N279" s="1">
        <f t="shared" si="47"/>
        <v>14597.395949557358</v>
      </c>
      <c r="O279" t="str">
        <f t="shared" si="57"/>
        <v>buy</v>
      </c>
      <c r="P279" s="1">
        <f t="shared" si="48"/>
        <v>14575</v>
      </c>
      <c r="Q279" s="1">
        <f t="shared" si="49"/>
        <v>11.197974778679354</v>
      </c>
      <c r="R279" t="str">
        <f t="shared" si="52"/>
        <v/>
      </c>
      <c r="S279" t="str">
        <f t="shared" si="50"/>
        <v/>
      </c>
      <c r="AA279">
        <f t="shared" si="54"/>
        <v>1</v>
      </c>
      <c r="AB279">
        <f t="shared" si="53"/>
        <v>1</v>
      </c>
    </row>
    <row r="280" spans="1:28" x14ac:dyDescent="0.3">
      <c r="A280">
        <v>266</v>
      </c>
      <c r="B280" t="s">
        <v>315</v>
      </c>
      <c r="C280">
        <v>14577.55</v>
      </c>
      <c r="D280">
        <v>14584.95</v>
      </c>
      <c r="E280">
        <v>14570.5</v>
      </c>
      <c r="F280">
        <v>14572.7</v>
      </c>
      <c r="G280" s="1">
        <f t="shared" si="55"/>
        <v>11.399999999999636</v>
      </c>
      <c r="H280" s="1">
        <f t="shared" si="51"/>
        <v>11.246172237758099</v>
      </c>
      <c r="I280" s="1">
        <f>IF(A280&lt;=$C$3,"",MAX(INDEX($D$15:$D$713,A280-$C$3):D279))</f>
        <v>14582</v>
      </c>
      <c r="J280" s="1">
        <f>IF(A280&lt;=$C$4,"",MIN(INDEX($E$15:$E$713,A280-$C$4):E279))</f>
        <v>14562.6</v>
      </c>
      <c r="K280" t="str">
        <f t="shared" si="45"/>
        <v>buy</v>
      </c>
      <c r="L280" s="1">
        <f t="shared" si="56"/>
        <v>14582</v>
      </c>
      <c r="M280" s="1">
        <f t="shared" si="46"/>
        <v>14563.802025221321</v>
      </c>
      <c r="N280" s="1">
        <f t="shared" si="47"/>
        <v>14597.395949557358</v>
      </c>
      <c r="O280" t="str">
        <f t="shared" si="57"/>
        <v>buy</v>
      </c>
      <c r="P280" s="1">
        <f t="shared" si="48"/>
        <v>14575</v>
      </c>
      <c r="Q280" s="1">
        <f t="shared" si="49"/>
        <v>11.197974778679354</v>
      </c>
      <c r="R280" t="str">
        <f t="shared" si="52"/>
        <v/>
      </c>
      <c r="S280" t="str">
        <f t="shared" si="50"/>
        <v/>
      </c>
      <c r="AA280">
        <f t="shared" si="54"/>
        <v>1</v>
      </c>
      <c r="AB280">
        <f t="shared" si="53"/>
        <v>1</v>
      </c>
    </row>
    <row r="281" spans="1:28" x14ac:dyDescent="0.3">
      <c r="A281">
        <v>267</v>
      </c>
      <c r="B281" t="s">
        <v>316</v>
      </c>
      <c r="C281">
        <v>14573.1</v>
      </c>
      <c r="D281">
        <v>14579.95</v>
      </c>
      <c r="E281">
        <v>14566.2</v>
      </c>
      <c r="F281">
        <v>14573.05</v>
      </c>
      <c r="G281" s="1">
        <f t="shared" si="55"/>
        <v>14.450000000000728</v>
      </c>
      <c r="H281" s="1">
        <f t="shared" si="51"/>
        <v>11.406363625870231</v>
      </c>
      <c r="I281" s="1">
        <f>IF(A281&lt;=$C$3,"",MAX(INDEX($D$15:$D$713,A281-$C$3):D280))</f>
        <v>14584.95</v>
      </c>
      <c r="J281" s="1">
        <f>IF(A281&lt;=$C$4,"",MIN(INDEX($E$15:$E$713,A281-$C$4):E280))</f>
        <v>14566.2</v>
      </c>
      <c r="K281" t="str">
        <f t="shared" si="45"/>
        <v>sell</v>
      </c>
      <c r="L281" s="1">
        <f t="shared" si="56"/>
        <v>14566.2</v>
      </c>
      <c r="M281" s="1">
        <f t="shared" si="46"/>
        <v>14563.802025221321</v>
      </c>
      <c r="N281" s="1">
        <f t="shared" si="47"/>
        <v>14597.395949557358</v>
      </c>
      <c r="O281" t="str">
        <f t="shared" si="57"/>
        <v>buy</v>
      </c>
      <c r="P281" s="1">
        <f t="shared" si="48"/>
        <v>14575</v>
      </c>
      <c r="Q281" s="1">
        <f t="shared" si="49"/>
        <v>11.197974778679354</v>
      </c>
      <c r="R281" t="str">
        <f t="shared" si="52"/>
        <v/>
      </c>
      <c r="S281" t="str">
        <f t="shared" si="50"/>
        <v/>
      </c>
      <c r="AA281" t="str">
        <f t="shared" si="54"/>
        <v/>
      </c>
      <c r="AB281" t="str">
        <f t="shared" si="53"/>
        <v/>
      </c>
    </row>
    <row r="282" spans="1:28" x14ac:dyDescent="0.3">
      <c r="A282">
        <v>268</v>
      </c>
      <c r="B282" t="s">
        <v>317</v>
      </c>
      <c r="C282">
        <v>14572.75</v>
      </c>
      <c r="D282">
        <v>14574.65</v>
      </c>
      <c r="E282">
        <v>14569.35</v>
      </c>
      <c r="F282">
        <v>14572.7</v>
      </c>
      <c r="G282" s="1">
        <f t="shared" si="55"/>
        <v>13.75</v>
      </c>
      <c r="H282" s="1">
        <f t="shared" si="51"/>
        <v>11.523545444576719</v>
      </c>
      <c r="I282" s="1">
        <f>IF(A282&lt;=$C$3,"",MAX(INDEX($D$15:$D$713,A282-$C$3):D281))</f>
        <v>14584.95</v>
      </c>
      <c r="J282" s="1">
        <f>IF(A282&lt;=$C$4,"",MIN(INDEX($E$15:$E$713,A282-$C$4):E281))</f>
        <v>14566.2</v>
      </c>
      <c r="K282" t="str">
        <f t="shared" si="45"/>
        <v/>
      </c>
      <c r="L282" s="1" t="str">
        <f t="shared" si="56"/>
        <v/>
      </c>
      <c r="M282" s="1">
        <f t="shared" si="46"/>
        <v>14563.802025221321</v>
      </c>
      <c r="N282" s="1">
        <f t="shared" si="47"/>
        <v>14597.395949557358</v>
      </c>
      <c r="O282" t="str">
        <f t="shared" si="57"/>
        <v>buy</v>
      </c>
      <c r="P282" s="1">
        <f t="shared" si="48"/>
        <v>14575</v>
      </c>
      <c r="Q282" s="1">
        <f t="shared" si="49"/>
        <v>11.197974778679354</v>
      </c>
      <c r="R282" t="str">
        <f t="shared" si="52"/>
        <v/>
      </c>
      <c r="S282" t="str">
        <f t="shared" si="50"/>
        <v/>
      </c>
      <c r="AA282" t="str">
        <f t="shared" si="54"/>
        <v/>
      </c>
      <c r="AB282" t="str">
        <f t="shared" si="53"/>
        <v/>
      </c>
    </row>
    <row r="283" spans="1:28" x14ac:dyDescent="0.3">
      <c r="A283">
        <v>269</v>
      </c>
      <c r="B283" t="s">
        <v>318</v>
      </c>
      <c r="C283">
        <v>14572.5</v>
      </c>
      <c r="D283">
        <v>14575.6</v>
      </c>
      <c r="E283">
        <v>14565.15</v>
      </c>
      <c r="F283">
        <v>14569.45</v>
      </c>
      <c r="G283" s="1">
        <f t="shared" si="55"/>
        <v>5.2999999999992724</v>
      </c>
      <c r="H283" s="1">
        <f t="shared" si="51"/>
        <v>11.212368172347848</v>
      </c>
      <c r="I283" s="1">
        <f>IF(A283&lt;=$C$3,"",MAX(INDEX($D$15:$D$713,A283-$C$3):D282))</f>
        <v>14584.95</v>
      </c>
      <c r="J283" s="1">
        <f>IF(A283&lt;=$C$4,"",MIN(INDEX($E$15:$E$713,A283-$C$4):E282))</f>
        <v>14566.2</v>
      </c>
      <c r="K283" t="str">
        <f t="shared" si="45"/>
        <v>sell</v>
      </c>
      <c r="L283" s="1">
        <f t="shared" si="56"/>
        <v>14566.2</v>
      </c>
      <c r="M283" s="1">
        <f t="shared" si="46"/>
        <v>14563.802025221321</v>
      </c>
      <c r="N283" s="1">
        <f t="shared" si="47"/>
        <v>14597.395949557358</v>
      </c>
      <c r="O283" t="str">
        <f t="shared" si="57"/>
        <v>buy</v>
      </c>
      <c r="P283" s="1">
        <f t="shared" si="48"/>
        <v>14575</v>
      </c>
      <c r="Q283" s="1">
        <f t="shared" si="49"/>
        <v>11.197974778679354</v>
      </c>
      <c r="R283" t="str">
        <f t="shared" si="52"/>
        <v/>
      </c>
      <c r="S283" t="str">
        <f t="shared" si="50"/>
        <v/>
      </c>
      <c r="AA283" t="str">
        <f t="shared" si="54"/>
        <v/>
      </c>
      <c r="AB283" t="str">
        <f t="shared" si="53"/>
        <v/>
      </c>
    </row>
    <row r="284" spans="1:28" x14ac:dyDescent="0.3">
      <c r="A284">
        <v>270</v>
      </c>
      <c r="B284" t="s">
        <v>319</v>
      </c>
      <c r="C284">
        <v>14569.65</v>
      </c>
      <c r="D284">
        <v>14578</v>
      </c>
      <c r="E284">
        <v>14565.8</v>
      </c>
      <c r="F284">
        <v>14568.15</v>
      </c>
      <c r="G284" s="1">
        <f t="shared" si="55"/>
        <v>10.450000000000728</v>
      </c>
      <c r="H284" s="1">
        <f t="shared" si="51"/>
        <v>11.174249763730492</v>
      </c>
      <c r="I284" s="1">
        <f>IF(A284&lt;=$C$3,"",MAX(INDEX($D$15:$D$713,A284-$C$3):D283))</f>
        <v>14579.95</v>
      </c>
      <c r="J284" s="1">
        <f>IF(A284&lt;=$C$4,"",MIN(INDEX($E$15:$E$713,A284-$C$4):E283))</f>
        <v>14565.15</v>
      </c>
      <c r="K284" t="str">
        <f t="shared" si="45"/>
        <v/>
      </c>
      <c r="L284" s="1" t="str">
        <f t="shared" si="56"/>
        <v/>
      </c>
      <c r="M284" s="1">
        <f t="shared" si="46"/>
        <v>14563.802025221321</v>
      </c>
      <c r="N284" s="1">
        <f t="shared" si="47"/>
        <v>14597.395949557358</v>
      </c>
      <c r="O284" t="str">
        <f t="shared" si="57"/>
        <v>buy</v>
      </c>
      <c r="P284" s="1">
        <f t="shared" si="48"/>
        <v>14575</v>
      </c>
      <c r="Q284" s="1">
        <f t="shared" si="49"/>
        <v>11.197974778679354</v>
      </c>
      <c r="R284" t="str">
        <f t="shared" si="52"/>
        <v/>
      </c>
      <c r="S284" t="str">
        <f t="shared" si="50"/>
        <v/>
      </c>
      <c r="AA284" t="str">
        <f t="shared" si="54"/>
        <v/>
      </c>
      <c r="AB284" t="str">
        <f t="shared" si="53"/>
        <v/>
      </c>
    </row>
    <row r="285" spans="1:28" x14ac:dyDescent="0.3">
      <c r="A285">
        <v>271</v>
      </c>
      <c r="B285" t="s">
        <v>320</v>
      </c>
      <c r="C285">
        <v>14568.1</v>
      </c>
      <c r="D285">
        <v>14569.45</v>
      </c>
      <c r="E285">
        <v>14564.2</v>
      </c>
      <c r="F285">
        <v>14567.5</v>
      </c>
      <c r="G285" s="1">
        <f t="shared" si="55"/>
        <v>12.200000000000728</v>
      </c>
      <c r="H285" s="1">
        <f t="shared" si="51"/>
        <v>11.225537275544003</v>
      </c>
      <c r="I285" s="1">
        <f>IF(A285&lt;=$C$3,"",MAX(INDEX($D$15:$D$713,A285-$C$3):D284))</f>
        <v>14578</v>
      </c>
      <c r="J285" s="1">
        <f>IF(A285&lt;=$C$4,"",MIN(INDEX($E$15:$E$713,A285-$C$4):E284))</f>
        <v>14565.15</v>
      </c>
      <c r="K285" t="str">
        <f t="shared" si="45"/>
        <v>sell</v>
      </c>
      <c r="L285" s="1">
        <f t="shared" si="56"/>
        <v>14565.15</v>
      </c>
      <c r="M285" s="1">
        <f t="shared" si="46"/>
        <v>14563.802025221321</v>
      </c>
      <c r="N285" s="1">
        <f t="shared" si="47"/>
        <v>14597.395949557358</v>
      </c>
      <c r="O285" t="str">
        <f t="shared" si="57"/>
        <v>buy</v>
      </c>
      <c r="P285" s="1">
        <f t="shared" si="48"/>
        <v>14575</v>
      </c>
      <c r="Q285" s="1">
        <f t="shared" si="49"/>
        <v>11.197974778679354</v>
      </c>
      <c r="R285" t="str">
        <f t="shared" si="52"/>
        <v/>
      </c>
      <c r="S285" t="str">
        <f t="shared" si="50"/>
        <v/>
      </c>
      <c r="AA285" t="str">
        <f t="shared" si="54"/>
        <v/>
      </c>
      <c r="AB285" t="str">
        <f t="shared" si="53"/>
        <v/>
      </c>
    </row>
    <row r="286" spans="1:28" x14ac:dyDescent="0.3">
      <c r="A286">
        <v>272</v>
      </c>
      <c r="B286" t="s">
        <v>321</v>
      </c>
      <c r="C286">
        <v>14567.4</v>
      </c>
      <c r="D286">
        <v>14573.5</v>
      </c>
      <c r="E286">
        <v>14561.85</v>
      </c>
      <c r="F286">
        <v>14569.25</v>
      </c>
      <c r="G286" s="1">
        <f t="shared" si="55"/>
        <v>5.25</v>
      </c>
      <c r="H286" s="1">
        <f t="shared" si="51"/>
        <v>10.926760411766804</v>
      </c>
      <c r="I286" s="1">
        <f>IF(A286&lt;=$C$3,"",MAX(INDEX($D$15:$D$713,A286-$C$3):D285))</f>
        <v>14578</v>
      </c>
      <c r="J286" s="1">
        <f>IF(A286&lt;=$C$4,"",MIN(INDEX($E$15:$E$713,A286-$C$4):E285))</f>
        <v>14564.2</v>
      </c>
      <c r="K286" t="str">
        <f t="shared" si="45"/>
        <v>sell</v>
      </c>
      <c r="L286" s="1">
        <f t="shared" si="56"/>
        <v>14564.2</v>
      </c>
      <c r="M286" s="1" t="str">
        <f t="shared" si="46"/>
        <v/>
      </c>
      <c r="N286" s="1" t="str">
        <f t="shared" si="47"/>
        <v/>
      </c>
      <c r="O286" t="str">
        <f t="shared" si="57"/>
        <v>SL</v>
      </c>
      <c r="P286" s="1" t="str">
        <f t="shared" si="48"/>
        <v/>
      </c>
      <c r="Q286" s="1" t="str">
        <f t="shared" si="49"/>
        <v/>
      </c>
      <c r="R286">
        <f t="shared" si="52"/>
        <v>-11.197974778679054</v>
      </c>
      <c r="S286" t="str">
        <f t="shared" si="50"/>
        <v/>
      </c>
      <c r="AA286" t="str">
        <f t="shared" si="54"/>
        <v/>
      </c>
      <c r="AB286" t="str">
        <f t="shared" si="53"/>
        <v/>
      </c>
    </row>
    <row r="287" spans="1:28" x14ac:dyDescent="0.3">
      <c r="A287">
        <v>273</v>
      </c>
      <c r="B287" t="s">
        <v>322</v>
      </c>
      <c r="C287">
        <v>14570.05</v>
      </c>
      <c r="D287">
        <v>14579.75</v>
      </c>
      <c r="E287">
        <v>14562.8</v>
      </c>
      <c r="F287">
        <v>14571.25</v>
      </c>
      <c r="G287" s="1">
        <f t="shared" si="55"/>
        <v>11.649999999999636</v>
      </c>
      <c r="H287" s="1">
        <f t="shared" si="51"/>
        <v>10.962922391178445</v>
      </c>
      <c r="I287" s="1">
        <f>IF(A287&lt;=$C$3,"",MAX(INDEX($D$15:$D$713,A287-$C$3):D286))</f>
        <v>14578</v>
      </c>
      <c r="J287" s="1">
        <f>IF(A287&lt;=$C$4,"",MIN(INDEX($E$15:$E$713,A287-$C$4):E286))</f>
        <v>14561.85</v>
      </c>
      <c r="K287" t="str">
        <f t="shared" si="45"/>
        <v>buy</v>
      </c>
      <c r="L287" s="1">
        <f t="shared" si="56"/>
        <v>14578</v>
      </c>
      <c r="M287" s="1">
        <f t="shared" si="46"/>
        <v>14567.037077608822</v>
      </c>
      <c r="N287" s="1">
        <f t="shared" si="47"/>
        <v>14599.925844782358</v>
      </c>
      <c r="O287" t="str">
        <f t="shared" si="57"/>
        <v>buy</v>
      </c>
      <c r="P287" s="1">
        <f t="shared" si="48"/>
        <v>14578</v>
      </c>
      <c r="Q287" s="1">
        <f t="shared" si="49"/>
        <v>10.962922391178445</v>
      </c>
      <c r="R287" t="str">
        <f t="shared" si="52"/>
        <v/>
      </c>
      <c r="S287" t="str">
        <f t="shared" si="50"/>
        <v>buy</v>
      </c>
      <c r="AA287">
        <f t="shared" si="54"/>
        <v>1</v>
      </c>
      <c r="AB287">
        <f t="shared" si="53"/>
        <v>1</v>
      </c>
    </row>
    <row r="288" spans="1:28" x14ac:dyDescent="0.3">
      <c r="A288">
        <v>274</v>
      </c>
      <c r="B288" t="s">
        <v>323</v>
      </c>
      <c r="C288">
        <v>14570.95</v>
      </c>
      <c r="D288">
        <v>14572.45</v>
      </c>
      <c r="E288">
        <v>14561.45</v>
      </c>
      <c r="F288">
        <v>14565.15</v>
      </c>
      <c r="G288" s="1">
        <f t="shared" si="55"/>
        <v>16.950000000000728</v>
      </c>
      <c r="H288" s="1">
        <f t="shared" si="51"/>
        <v>11.262276271619559</v>
      </c>
      <c r="I288" s="1">
        <f>IF(A288&lt;=$C$3,"",MAX(INDEX($D$15:$D$713,A288-$C$3):D287))</f>
        <v>14579.75</v>
      </c>
      <c r="J288" s="1">
        <f>IF(A288&lt;=$C$4,"",MIN(INDEX($E$15:$E$713,A288-$C$4):E287))</f>
        <v>14561.85</v>
      </c>
      <c r="K288" t="str">
        <f t="shared" si="45"/>
        <v>sell</v>
      </c>
      <c r="L288" s="1">
        <f t="shared" si="56"/>
        <v>14561.85</v>
      </c>
      <c r="M288" s="1" t="str">
        <f t="shared" si="46"/>
        <v/>
      </c>
      <c r="N288" s="1" t="str">
        <f t="shared" si="47"/>
        <v/>
      </c>
      <c r="O288" t="str">
        <f t="shared" si="57"/>
        <v>SL</v>
      </c>
      <c r="P288" s="1" t="str">
        <f t="shared" si="48"/>
        <v/>
      </c>
      <c r="Q288" s="1" t="str">
        <f t="shared" si="49"/>
        <v/>
      </c>
      <c r="R288">
        <f t="shared" si="52"/>
        <v>-10.962922391177926</v>
      </c>
      <c r="S288" t="str">
        <f t="shared" si="50"/>
        <v/>
      </c>
      <c r="AA288" t="str">
        <f t="shared" si="54"/>
        <v/>
      </c>
      <c r="AB288" t="str">
        <f t="shared" si="53"/>
        <v/>
      </c>
    </row>
    <row r="289" spans="1:28" x14ac:dyDescent="0.3">
      <c r="A289">
        <v>275</v>
      </c>
      <c r="B289" t="s">
        <v>324</v>
      </c>
      <c r="C289">
        <v>14565.05</v>
      </c>
      <c r="D289">
        <v>14572.65</v>
      </c>
      <c r="E289">
        <v>14555.95</v>
      </c>
      <c r="F289">
        <v>14565.2</v>
      </c>
      <c r="G289" s="1">
        <f t="shared" si="55"/>
        <v>11</v>
      </c>
      <c r="H289" s="1">
        <f t="shared" si="51"/>
        <v>11.24916245803858</v>
      </c>
      <c r="I289" s="1">
        <f>IF(A289&lt;=$C$3,"",MAX(INDEX($D$15:$D$713,A289-$C$3):D288))</f>
        <v>14579.75</v>
      </c>
      <c r="J289" s="1">
        <f>IF(A289&lt;=$C$4,"",MIN(INDEX($E$15:$E$713,A289-$C$4):E288))</f>
        <v>14561.45</v>
      </c>
      <c r="K289" t="str">
        <f t="shared" si="45"/>
        <v>sell</v>
      </c>
      <c r="L289" s="1">
        <f t="shared" si="56"/>
        <v>14561.45</v>
      </c>
      <c r="M289" s="1">
        <f t="shared" si="46"/>
        <v>14572.699162458039</v>
      </c>
      <c r="N289" s="1">
        <f t="shared" si="47"/>
        <v>14538.951675083923</v>
      </c>
      <c r="O289" t="str">
        <f t="shared" si="57"/>
        <v>sell</v>
      </c>
      <c r="P289" s="1">
        <f t="shared" si="48"/>
        <v>14561.45</v>
      </c>
      <c r="Q289" s="1">
        <f t="shared" si="49"/>
        <v>11.24916245803858</v>
      </c>
      <c r="R289" t="str">
        <f t="shared" si="52"/>
        <v/>
      </c>
      <c r="S289" t="str">
        <f t="shared" si="50"/>
        <v>sell</v>
      </c>
      <c r="AA289" t="str">
        <f t="shared" si="54"/>
        <v/>
      </c>
      <c r="AB289" t="str">
        <f t="shared" si="53"/>
        <v/>
      </c>
    </row>
    <row r="290" spans="1:28" x14ac:dyDescent="0.3">
      <c r="A290">
        <v>276</v>
      </c>
      <c r="B290" t="s">
        <v>325</v>
      </c>
      <c r="C290">
        <v>14564.9</v>
      </c>
      <c r="D290">
        <v>14574</v>
      </c>
      <c r="E290">
        <v>14559.3</v>
      </c>
      <c r="F290">
        <v>14570.45</v>
      </c>
      <c r="G290" s="1">
        <f t="shared" si="55"/>
        <v>16.699999999998909</v>
      </c>
      <c r="H290" s="1">
        <f t="shared" si="51"/>
        <v>11.521704335136596</v>
      </c>
      <c r="I290" s="1">
        <f>IF(A290&lt;=$C$3,"",MAX(INDEX($D$15:$D$713,A290-$C$3):D289))</f>
        <v>14579.75</v>
      </c>
      <c r="J290" s="1">
        <f>IF(A290&lt;=$C$4,"",MIN(INDEX($E$15:$E$713,A290-$C$4):E289))</f>
        <v>14555.95</v>
      </c>
      <c r="K290" t="str">
        <f t="shared" si="45"/>
        <v/>
      </c>
      <c r="L290" s="1" t="str">
        <f t="shared" si="56"/>
        <v/>
      </c>
      <c r="M290" s="1" t="str">
        <f t="shared" si="46"/>
        <v/>
      </c>
      <c r="N290" s="1" t="str">
        <f t="shared" si="47"/>
        <v/>
      </c>
      <c r="O290" t="str">
        <f t="shared" si="57"/>
        <v>SL</v>
      </c>
      <c r="P290" s="1" t="str">
        <f t="shared" si="48"/>
        <v/>
      </c>
      <c r="Q290" s="1" t="str">
        <f t="shared" si="49"/>
        <v/>
      </c>
      <c r="R290">
        <f t="shared" si="52"/>
        <v>-11.249162458037972</v>
      </c>
      <c r="S290" t="str">
        <f t="shared" si="50"/>
        <v/>
      </c>
      <c r="AA290" t="str">
        <f t="shared" si="54"/>
        <v/>
      </c>
      <c r="AB290" t="str">
        <f t="shared" si="53"/>
        <v/>
      </c>
    </row>
    <row r="291" spans="1:28" x14ac:dyDescent="0.3">
      <c r="A291">
        <v>277</v>
      </c>
      <c r="B291" t="s">
        <v>326</v>
      </c>
      <c r="C291">
        <v>14570.4</v>
      </c>
      <c r="D291">
        <v>14576.8</v>
      </c>
      <c r="E291">
        <v>14561.15</v>
      </c>
      <c r="F291">
        <v>14562.75</v>
      </c>
      <c r="G291" s="1">
        <f t="shared" si="55"/>
        <v>14.700000000000728</v>
      </c>
      <c r="H291" s="1">
        <f t="shared" si="51"/>
        <v>11.680619118379802</v>
      </c>
      <c r="I291" s="1">
        <f>IF(A291&lt;=$C$3,"",MAX(INDEX($D$15:$D$713,A291-$C$3):D290))</f>
        <v>14574</v>
      </c>
      <c r="J291" s="1">
        <f>IF(A291&lt;=$C$4,"",MIN(INDEX($E$15:$E$713,A291-$C$4):E290))</f>
        <v>14555.95</v>
      </c>
      <c r="K291" t="str">
        <f t="shared" si="45"/>
        <v>buy</v>
      </c>
      <c r="L291" s="1">
        <f t="shared" si="56"/>
        <v>14574</v>
      </c>
      <c r="M291" s="1">
        <f t="shared" si="46"/>
        <v>14562.31938088162</v>
      </c>
      <c r="N291" s="1">
        <f t="shared" si="47"/>
        <v>14597.361238236759</v>
      </c>
      <c r="O291" t="str">
        <f t="shared" si="57"/>
        <v>buy</v>
      </c>
      <c r="P291" s="1">
        <f t="shared" si="48"/>
        <v>14574</v>
      </c>
      <c r="Q291" s="1">
        <f t="shared" si="49"/>
        <v>11.680619118379802</v>
      </c>
      <c r="R291" t="str">
        <f t="shared" si="52"/>
        <v/>
      </c>
      <c r="S291" t="str">
        <f t="shared" si="50"/>
        <v>buy</v>
      </c>
      <c r="AA291">
        <f t="shared" si="54"/>
        <v>1</v>
      </c>
      <c r="AB291">
        <f t="shared" si="53"/>
        <v>1</v>
      </c>
    </row>
    <row r="292" spans="1:28" x14ac:dyDescent="0.3">
      <c r="A292">
        <v>278</v>
      </c>
      <c r="B292" t="s">
        <v>327</v>
      </c>
      <c r="C292">
        <v>14562.4</v>
      </c>
      <c r="D292">
        <v>14571.05</v>
      </c>
      <c r="E292">
        <v>14559.6</v>
      </c>
      <c r="F292">
        <v>14563.5</v>
      </c>
      <c r="G292" s="1">
        <f t="shared" si="55"/>
        <v>15.649999999999636</v>
      </c>
      <c r="H292" s="1">
        <f t="shared" si="51"/>
        <v>11.879088162460793</v>
      </c>
      <c r="I292" s="1">
        <f>IF(A292&lt;=$C$3,"",MAX(INDEX($D$15:$D$713,A292-$C$3):D291))</f>
        <v>14576.8</v>
      </c>
      <c r="J292" s="1">
        <f>IF(A292&lt;=$C$4,"",MIN(INDEX($E$15:$E$713,A292-$C$4):E291))</f>
        <v>14555.95</v>
      </c>
      <c r="K292" t="str">
        <f t="shared" si="45"/>
        <v/>
      </c>
      <c r="L292" s="1" t="str">
        <f t="shared" si="56"/>
        <v/>
      </c>
      <c r="M292" s="1" t="str">
        <f t="shared" si="46"/>
        <v/>
      </c>
      <c r="N292" s="1" t="str">
        <f t="shared" si="47"/>
        <v/>
      </c>
      <c r="O292" t="str">
        <f t="shared" si="57"/>
        <v>SL</v>
      </c>
      <c r="P292" s="1" t="str">
        <f t="shared" si="48"/>
        <v/>
      </c>
      <c r="Q292" s="1" t="str">
        <f t="shared" si="49"/>
        <v/>
      </c>
      <c r="R292">
        <f t="shared" si="52"/>
        <v>-11.680619118380491</v>
      </c>
      <c r="S292" t="str">
        <f t="shared" si="50"/>
        <v/>
      </c>
      <c r="AA292" t="str">
        <f t="shared" si="54"/>
        <v/>
      </c>
      <c r="AB292" t="str">
        <f t="shared" si="53"/>
        <v/>
      </c>
    </row>
    <row r="293" spans="1:28" x14ac:dyDescent="0.3">
      <c r="A293">
        <v>279</v>
      </c>
      <c r="B293" t="s">
        <v>328</v>
      </c>
      <c r="C293">
        <v>14563.45</v>
      </c>
      <c r="D293">
        <v>14568.85</v>
      </c>
      <c r="E293">
        <v>14554.65</v>
      </c>
      <c r="F293">
        <v>14566.55</v>
      </c>
      <c r="G293" s="1">
        <f t="shared" si="55"/>
        <v>11.449999999998909</v>
      </c>
      <c r="H293" s="1">
        <f t="shared" si="51"/>
        <v>11.857633754337698</v>
      </c>
      <c r="I293" s="1">
        <f>IF(A293&lt;=$C$3,"",MAX(INDEX($D$15:$D$713,A293-$C$3):D292))</f>
        <v>14576.8</v>
      </c>
      <c r="J293" s="1">
        <f>IF(A293&lt;=$C$4,"",MIN(INDEX($E$15:$E$713,A293-$C$4):E292))</f>
        <v>14559.3</v>
      </c>
      <c r="K293" t="str">
        <f t="shared" ref="K293:K356" si="58">IF(D293&gt;=I293,"buy",IF(E293&lt;=J293,"sell",""))</f>
        <v>sell</v>
      </c>
      <c r="L293" s="1">
        <f t="shared" si="56"/>
        <v>14559.3</v>
      </c>
      <c r="M293" s="1">
        <f t="shared" ref="M293:M356" si="59">IF(O293="buy",P293-$C$6*Q293,IF(O293="sell",P293+$C$6*Q293,""))</f>
        <v>14571.157633754337</v>
      </c>
      <c r="N293" s="1">
        <f t="shared" ref="N293:N356" si="60">IF(O293="buy",P293+$C$7*Q293,IF(O293="sell",P293-$C$7*Q293,""))</f>
        <v>14535.584732491325</v>
      </c>
      <c r="O293" t="str">
        <f t="shared" si="57"/>
        <v>sell</v>
      </c>
      <c r="P293" s="1">
        <f t="shared" ref="P293:P356" si="61">IF(O292=O293,P292,IF(OR(O293="buy",O293="sell"),L293,""))</f>
        <v>14559.3</v>
      </c>
      <c r="Q293" s="1">
        <f t="shared" ref="Q293:Q356" si="62">IF(O292=O293,Q292,IF(OR(O293="buy",O293="sell"),H293,""))</f>
        <v>11.857633754337698</v>
      </c>
      <c r="R293" t="str">
        <f t="shared" si="52"/>
        <v/>
      </c>
      <c r="S293" t="str">
        <f t="shared" ref="S293:S356" si="63">IF(OR(O292="",O292="SL",O292="TP"),K293,"")</f>
        <v>sell</v>
      </c>
      <c r="AA293" t="str">
        <f t="shared" si="54"/>
        <v/>
      </c>
      <c r="AB293" t="str">
        <f t="shared" si="53"/>
        <v/>
      </c>
    </row>
    <row r="294" spans="1:28" x14ac:dyDescent="0.3">
      <c r="A294">
        <v>280</v>
      </c>
      <c r="B294" t="s">
        <v>329</v>
      </c>
      <c r="C294">
        <v>14566.6</v>
      </c>
      <c r="D294">
        <v>14573.4</v>
      </c>
      <c r="E294">
        <v>14563.75</v>
      </c>
      <c r="F294">
        <v>14571.1</v>
      </c>
      <c r="G294" s="1">
        <f t="shared" si="55"/>
        <v>14.200000000000728</v>
      </c>
      <c r="H294" s="1">
        <f t="shared" ref="H294:H357" si="64">(H293*(C$5-1)+G294)/C$5</f>
        <v>11.974752066620848</v>
      </c>
      <c r="I294" s="1">
        <f>IF(A294&lt;=$C$3,"",MAX(INDEX($D$15:$D$713,A294-$C$3):D293))</f>
        <v>14576.8</v>
      </c>
      <c r="J294" s="1">
        <f>IF(A294&lt;=$C$4,"",MIN(INDEX($E$15:$E$713,A294-$C$4):E293))</f>
        <v>14554.65</v>
      </c>
      <c r="K294" t="str">
        <f t="shared" si="58"/>
        <v/>
      </c>
      <c r="L294" s="1" t="str">
        <f t="shared" si="56"/>
        <v/>
      </c>
      <c r="M294" s="1" t="str">
        <f t="shared" si="59"/>
        <v/>
      </c>
      <c r="N294" s="1" t="str">
        <f t="shared" si="60"/>
        <v/>
      </c>
      <c r="O294" t="str">
        <f t="shared" si="57"/>
        <v>SL</v>
      </c>
      <c r="P294" s="1" t="str">
        <f t="shared" si="61"/>
        <v/>
      </c>
      <c r="Q294" s="1" t="str">
        <f t="shared" si="62"/>
        <v/>
      </c>
      <c r="R294">
        <f t="shared" si="52"/>
        <v>-11.857633754338167</v>
      </c>
      <c r="S294" t="str">
        <f t="shared" si="63"/>
        <v/>
      </c>
      <c r="AA294" t="str">
        <f t="shared" si="54"/>
        <v/>
      </c>
      <c r="AB294" t="str">
        <f t="shared" si="53"/>
        <v/>
      </c>
    </row>
    <row r="295" spans="1:28" x14ac:dyDescent="0.3">
      <c r="A295">
        <v>281</v>
      </c>
      <c r="B295" t="s">
        <v>330</v>
      </c>
      <c r="C295">
        <v>14571.35</v>
      </c>
      <c r="D295">
        <v>14575.75</v>
      </c>
      <c r="E295">
        <v>14568.1</v>
      </c>
      <c r="F295">
        <v>14572.7</v>
      </c>
      <c r="G295" s="1">
        <f t="shared" si="55"/>
        <v>9.6499999999996362</v>
      </c>
      <c r="H295" s="1">
        <f t="shared" si="64"/>
        <v>11.858514463289788</v>
      </c>
      <c r="I295" s="1">
        <f>IF(A295&lt;=$C$3,"",MAX(INDEX($D$15:$D$713,A295-$C$3):D294))</f>
        <v>14573.4</v>
      </c>
      <c r="J295" s="1">
        <f>IF(A295&lt;=$C$4,"",MIN(INDEX($E$15:$E$713,A295-$C$4):E294))</f>
        <v>14554.65</v>
      </c>
      <c r="K295" t="str">
        <f t="shared" si="58"/>
        <v>buy</v>
      </c>
      <c r="L295" s="1">
        <f t="shared" si="56"/>
        <v>14573.4</v>
      </c>
      <c r="M295" s="1">
        <f t="shared" si="59"/>
        <v>14561.541485536711</v>
      </c>
      <c r="N295" s="1">
        <f t="shared" si="60"/>
        <v>14597.117028926579</v>
      </c>
      <c r="O295" t="str">
        <f t="shared" si="57"/>
        <v>buy</v>
      </c>
      <c r="P295" s="1">
        <f t="shared" si="61"/>
        <v>14573.4</v>
      </c>
      <c r="Q295" s="1">
        <f t="shared" si="62"/>
        <v>11.858514463289788</v>
      </c>
      <c r="R295" t="str">
        <f t="shared" si="52"/>
        <v/>
      </c>
      <c r="S295" t="str">
        <f t="shared" si="63"/>
        <v>buy</v>
      </c>
      <c r="AA295">
        <f t="shared" si="54"/>
        <v>1</v>
      </c>
      <c r="AB295">
        <f t="shared" si="53"/>
        <v>1</v>
      </c>
    </row>
    <row r="296" spans="1:28" x14ac:dyDescent="0.3">
      <c r="A296">
        <v>282</v>
      </c>
      <c r="B296" t="s">
        <v>331</v>
      </c>
      <c r="C296">
        <v>14572.4</v>
      </c>
      <c r="D296">
        <v>14574.4</v>
      </c>
      <c r="E296">
        <v>14564.95</v>
      </c>
      <c r="F296">
        <v>14572.45</v>
      </c>
      <c r="G296" s="1">
        <f t="shared" si="55"/>
        <v>7.6499999999996362</v>
      </c>
      <c r="H296" s="1">
        <f t="shared" si="64"/>
        <v>11.64808874012528</v>
      </c>
      <c r="I296" s="1">
        <f>IF(A296&lt;=$C$3,"",MAX(INDEX($D$15:$D$713,A296-$C$3):D295))</f>
        <v>14575.75</v>
      </c>
      <c r="J296" s="1">
        <f>IF(A296&lt;=$C$4,"",MIN(INDEX($E$15:$E$713,A296-$C$4):E295))</f>
        <v>14554.65</v>
      </c>
      <c r="K296" t="str">
        <f t="shared" si="58"/>
        <v/>
      </c>
      <c r="L296" s="1" t="str">
        <f t="shared" si="56"/>
        <v/>
      </c>
      <c r="M296" s="1">
        <f t="shared" si="59"/>
        <v>14561.541485536711</v>
      </c>
      <c r="N296" s="1">
        <f t="shared" si="60"/>
        <v>14597.117028926579</v>
      </c>
      <c r="O296" t="str">
        <f t="shared" si="57"/>
        <v>buy</v>
      </c>
      <c r="P296" s="1">
        <f t="shared" si="61"/>
        <v>14573.4</v>
      </c>
      <c r="Q296" s="1">
        <f t="shared" si="62"/>
        <v>11.858514463289788</v>
      </c>
      <c r="R296" t="str">
        <f t="shared" si="52"/>
        <v/>
      </c>
      <c r="S296" t="str">
        <f t="shared" si="63"/>
        <v/>
      </c>
      <c r="AA296" t="str">
        <f t="shared" si="54"/>
        <v/>
      </c>
      <c r="AB296" t="str">
        <f t="shared" si="53"/>
        <v/>
      </c>
    </row>
    <row r="297" spans="1:28" x14ac:dyDescent="0.3">
      <c r="A297">
        <v>283</v>
      </c>
      <c r="B297" t="s">
        <v>332</v>
      </c>
      <c r="C297">
        <v>14572.3</v>
      </c>
      <c r="D297">
        <v>14574.8</v>
      </c>
      <c r="E297">
        <v>14564.1</v>
      </c>
      <c r="F297">
        <v>14567.8</v>
      </c>
      <c r="G297" s="1">
        <f t="shared" si="55"/>
        <v>9.4499999999989086</v>
      </c>
      <c r="H297" s="1">
        <f t="shared" si="64"/>
        <v>11.538184303118962</v>
      </c>
      <c r="I297" s="1">
        <f>IF(A297&lt;=$C$3,"",MAX(INDEX($D$15:$D$713,A297-$C$3):D296))</f>
        <v>14575.75</v>
      </c>
      <c r="J297" s="1">
        <f>IF(A297&lt;=$C$4,"",MIN(INDEX($E$15:$E$713,A297-$C$4):E296))</f>
        <v>14563.75</v>
      </c>
      <c r="K297" t="str">
        <f t="shared" si="58"/>
        <v/>
      </c>
      <c r="L297" s="1" t="str">
        <f t="shared" si="56"/>
        <v/>
      </c>
      <c r="M297" s="1">
        <f t="shared" si="59"/>
        <v>14561.541485536711</v>
      </c>
      <c r="N297" s="1">
        <f t="shared" si="60"/>
        <v>14597.117028926579</v>
      </c>
      <c r="O297" t="str">
        <f t="shared" si="57"/>
        <v>buy</v>
      </c>
      <c r="P297" s="1">
        <f t="shared" si="61"/>
        <v>14573.4</v>
      </c>
      <c r="Q297" s="1">
        <f t="shared" si="62"/>
        <v>11.858514463289788</v>
      </c>
      <c r="R297" t="str">
        <f t="shared" si="52"/>
        <v/>
      </c>
      <c r="S297" t="str">
        <f t="shared" si="63"/>
        <v/>
      </c>
      <c r="AA297" t="str">
        <f t="shared" si="54"/>
        <v/>
      </c>
      <c r="AB297" t="str">
        <f t="shared" si="53"/>
        <v/>
      </c>
    </row>
    <row r="298" spans="1:28" x14ac:dyDescent="0.3">
      <c r="A298">
        <v>284</v>
      </c>
      <c r="B298" t="s">
        <v>333</v>
      </c>
      <c r="C298">
        <v>14567.55</v>
      </c>
      <c r="D298">
        <v>14571.65</v>
      </c>
      <c r="E298">
        <v>14564.55</v>
      </c>
      <c r="F298">
        <v>14566.15</v>
      </c>
      <c r="G298" s="1">
        <f t="shared" si="55"/>
        <v>10.699999999998909</v>
      </c>
      <c r="H298" s="1">
        <f t="shared" si="64"/>
        <v>11.49627508796296</v>
      </c>
      <c r="I298" s="1">
        <f>IF(A298&lt;=$C$3,"",MAX(INDEX($D$15:$D$713,A298-$C$3):D297))</f>
        <v>14575.75</v>
      </c>
      <c r="J298" s="1">
        <f>IF(A298&lt;=$C$4,"",MIN(INDEX($E$15:$E$713,A298-$C$4):E297))</f>
        <v>14564.1</v>
      </c>
      <c r="K298" t="str">
        <f t="shared" si="58"/>
        <v/>
      </c>
      <c r="L298" s="1" t="str">
        <f t="shared" si="56"/>
        <v/>
      </c>
      <c r="M298" s="1">
        <f t="shared" si="59"/>
        <v>14561.541485536711</v>
      </c>
      <c r="N298" s="1">
        <f t="shared" si="60"/>
        <v>14597.117028926579</v>
      </c>
      <c r="O298" t="str">
        <f t="shared" si="57"/>
        <v>buy</v>
      </c>
      <c r="P298" s="1">
        <f t="shared" si="61"/>
        <v>14573.4</v>
      </c>
      <c r="Q298" s="1">
        <f t="shared" si="62"/>
        <v>11.858514463289788</v>
      </c>
      <c r="R298" t="str">
        <f t="shared" si="52"/>
        <v/>
      </c>
      <c r="S298" t="str">
        <f t="shared" si="63"/>
        <v/>
      </c>
      <c r="AA298" t="str">
        <f t="shared" si="54"/>
        <v/>
      </c>
      <c r="AB298" t="str">
        <f t="shared" si="53"/>
        <v/>
      </c>
    </row>
    <row r="299" spans="1:28" x14ac:dyDescent="0.3">
      <c r="A299">
        <v>285</v>
      </c>
      <c r="B299" t="s">
        <v>334</v>
      </c>
      <c r="C299">
        <v>14565.65</v>
      </c>
      <c r="D299">
        <v>14568</v>
      </c>
      <c r="E299">
        <v>14559.75</v>
      </c>
      <c r="F299">
        <v>14561.6</v>
      </c>
      <c r="G299" s="1">
        <f t="shared" si="55"/>
        <v>7.1000000000003638</v>
      </c>
      <c r="H299" s="1">
        <f t="shared" si="64"/>
        <v>11.27646133356483</v>
      </c>
      <c r="I299" s="1">
        <f>IF(A299&lt;=$C$3,"",MAX(INDEX($D$15:$D$713,A299-$C$3):D298))</f>
        <v>14574.8</v>
      </c>
      <c r="J299" s="1">
        <f>IF(A299&lt;=$C$4,"",MIN(INDEX($E$15:$E$713,A299-$C$4):E298))</f>
        <v>14564.1</v>
      </c>
      <c r="K299" t="str">
        <f t="shared" si="58"/>
        <v>sell</v>
      </c>
      <c r="L299" s="1">
        <f t="shared" si="56"/>
        <v>14564.1</v>
      </c>
      <c r="M299" s="1" t="str">
        <f t="shared" si="59"/>
        <v/>
      </c>
      <c r="N299" s="1" t="str">
        <f t="shared" si="60"/>
        <v/>
      </c>
      <c r="O299" t="str">
        <f t="shared" si="57"/>
        <v>SL</v>
      </c>
      <c r="P299" s="1" t="str">
        <f t="shared" si="61"/>
        <v/>
      </c>
      <c r="Q299" s="1" t="str">
        <f t="shared" si="62"/>
        <v/>
      </c>
      <c r="R299">
        <f t="shared" si="52"/>
        <v>-11.858514463288884</v>
      </c>
      <c r="S299" t="str">
        <f t="shared" si="63"/>
        <v/>
      </c>
      <c r="AA299" t="str">
        <f t="shared" si="54"/>
        <v/>
      </c>
      <c r="AB299" t="str">
        <f t="shared" si="53"/>
        <v/>
      </c>
    </row>
    <row r="300" spans="1:28" x14ac:dyDescent="0.3">
      <c r="A300">
        <v>286</v>
      </c>
      <c r="B300" t="s">
        <v>335</v>
      </c>
      <c r="C300">
        <v>14561.2</v>
      </c>
      <c r="D300">
        <v>14566.2</v>
      </c>
      <c r="E300">
        <v>14557.3</v>
      </c>
      <c r="F300">
        <v>14560.15</v>
      </c>
      <c r="G300" s="1">
        <f t="shared" si="55"/>
        <v>8.25</v>
      </c>
      <c r="H300" s="1">
        <f t="shared" si="64"/>
        <v>11.125138266886589</v>
      </c>
      <c r="I300" s="1">
        <f>IF(A300&lt;=$C$3,"",MAX(INDEX($D$15:$D$713,A300-$C$3):D299))</f>
        <v>14574.8</v>
      </c>
      <c r="J300" s="1">
        <f>IF(A300&lt;=$C$4,"",MIN(INDEX($E$15:$E$713,A300-$C$4):E299))</f>
        <v>14559.75</v>
      </c>
      <c r="K300" t="str">
        <f t="shared" si="58"/>
        <v>sell</v>
      </c>
      <c r="L300" s="1">
        <f t="shared" si="56"/>
        <v>14559.75</v>
      </c>
      <c r="M300" s="1">
        <f t="shared" si="59"/>
        <v>14570.875138266887</v>
      </c>
      <c r="N300" s="1">
        <f t="shared" si="60"/>
        <v>14537.499723466226</v>
      </c>
      <c r="O300" t="str">
        <f t="shared" si="57"/>
        <v>sell</v>
      </c>
      <c r="P300" s="1">
        <f t="shared" si="61"/>
        <v>14559.75</v>
      </c>
      <c r="Q300" s="1">
        <f t="shared" si="62"/>
        <v>11.125138266886589</v>
      </c>
      <c r="R300" t="str">
        <f t="shared" si="52"/>
        <v/>
      </c>
      <c r="S300" t="str">
        <f t="shared" si="63"/>
        <v>sell</v>
      </c>
      <c r="AA300" t="str">
        <f t="shared" si="54"/>
        <v/>
      </c>
      <c r="AB300" t="str">
        <f t="shared" si="53"/>
        <v/>
      </c>
    </row>
    <row r="301" spans="1:28" x14ac:dyDescent="0.3">
      <c r="A301">
        <v>287</v>
      </c>
      <c r="B301" t="s">
        <v>336</v>
      </c>
      <c r="C301">
        <v>14559.75</v>
      </c>
      <c r="D301">
        <v>14567.95</v>
      </c>
      <c r="E301">
        <v>14555.85</v>
      </c>
      <c r="F301">
        <v>14559.3</v>
      </c>
      <c r="G301" s="1">
        <f t="shared" si="55"/>
        <v>8.9000000000014552</v>
      </c>
      <c r="H301" s="1">
        <f t="shared" si="64"/>
        <v>11.013881353542333</v>
      </c>
      <c r="I301" s="1">
        <f>IF(A301&lt;=$C$3,"",MAX(INDEX($D$15:$D$713,A301-$C$3):D300))</f>
        <v>14571.65</v>
      </c>
      <c r="J301" s="1">
        <f>IF(A301&lt;=$C$4,"",MIN(INDEX($E$15:$E$713,A301-$C$4):E300))</f>
        <v>14557.3</v>
      </c>
      <c r="K301" t="str">
        <f t="shared" si="58"/>
        <v>sell</v>
      </c>
      <c r="L301" s="1">
        <f t="shared" si="56"/>
        <v>14557.3</v>
      </c>
      <c r="M301" s="1">
        <f t="shared" si="59"/>
        <v>14570.875138266887</v>
      </c>
      <c r="N301" s="1">
        <f t="shared" si="60"/>
        <v>14537.499723466226</v>
      </c>
      <c r="O301" t="str">
        <f t="shared" si="57"/>
        <v>sell</v>
      </c>
      <c r="P301" s="1">
        <f t="shared" si="61"/>
        <v>14559.75</v>
      </c>
      <c r="Q301" s="1">
        <f t="shared" si="62"/>
        <v>11.125138266886589</v>
      </c>
      <c r="R301" t="str">
        <f t="shared" si="52"/>
        <v/>
      </c>
      <c r="S301" t="str">
        <f t="shared" si="63"/>
        <v/>
      </c>
      <c r="AA301" t="str">
        <f t="shared" si="54"/>
        <v/>
      </c>
      <c r="AB301" t="str">
        <f t="shared" si="53"/>
        <v/>
      </c>
    </row>
    <row r="302" spans="1:28" x14ac:dyDescent="0.3">
      <c r="A302">
        <v>288</v>
      </c>
      <c r="B302" t="s">
        <v>337</v>
      </c>
      <c r="C302">
        <v>14559.25</v>
      </c>
      <c r="D302">
        <v>14567.05</v>
      </c>
      <c r="E302">
        <v>14556.45</v>
      </c>
      <c r="F302">
        <v>14560.9</v>
      </c>
      <c r="G302" s="1">
        <f t="shared" si="55"/>
        <v>12.100000000000364</v>
      </c>
      <c r="H302" s="1">
        <f t="shared" si="64"/>
        <v>11.068187285865234</v>
      </c>
      <c r="I302" s="1">
        <f>IF(A302&lt;=$C$3,"",MAX(INDEX($D$15:$D$713,A302-$C$3):D301))</f>
        <v>14568</v>
      </c>
      <c r="J302" s="1">
        <f>IF(A302&lt;=$C$4,"",MIN(INDEX($E$15:$E$713,A302-$C$4):E301))</f>
        <v>14555.85</v>
      </c>
      <c r="K302" t="str">
        <f t="shared" si="58"/>
        <v/>
      </c>
      <c r="L302" s="1" t="str">
        <f t="shared" si="56"/>
        <v/>
      </c>
      <c r="M302" s="1">
        <f t="shared" si="59"/>
        <v>14570.875138266887</v>
      </c>
      <c r="N302" s="1">
        <f t="shared" si="60"/>
        <v>14537.499723466226</v>
      </c>
      <c r="O302" t="str">
        <f t="shared" si="57"/>
        <v>sell</v>
      </c>
      <c r="P302" s="1">
        <f t="shared" si="61"/>
        <v>14559.75</v>
      </c>
      <c r="Q302" s="1">
        <f t="shared" si="62"/>
        <v>11.125138266886589</v>
      </c>
      <c r="R302" t="str">
        <f t="shared" si="52"/>
        <v/>
      </c>
      <c r="S302" t="str">
        <f t="shared" si="63"/>
        <v/>
      </c>
      <c r="AA302" t="str">
        <f t="shared" si="54"/>
        <v/>
      </c>
      <c r="AB302" t="str">
        <f t="shared" si="53"/>
        <v/>
      </c>
    </row>
    <row r="303" spans="1:28" x14ac:dyDescent="0.3">
      <c r="A303">
        <v>289</v>
      </c>
      <c r="B303" t="s">
        <v>338</v>
      </c>
      <c r="C303">
        <v>14560.75</v>
      </c>
      <c r="D303">
        <v>14568.95</v>
      </c>
      <c r="E303">
        <v>14557.8</v>
      </c>
      <c r="F303">
        <v>14567.55</v>
      </c>
      <c r="G303" s="1">
        <f t="shared" si="55"/>
        <v>10.599999999998545</v>
      </c>
      <c r="H303" s="1">
        <f t="shared" si="64"/>
        <v>11.0447779215719</v>
      </c>
      <c r="I303" s="1">
        <f>IF(A303&lt;=$C$3,"",MAX(INDEX($D$15:$D$713,A303-$C$3):D302))</f>
        <v>14567.95</v>
      </c>
      <c r="J303" s="1">
        <f>IF(A303&lt;=$C$4,"",MIN(INDEX($E$15:$E$713,A303-$C$4):E302))</f>
        <v>14555.85</v>
      </c>
      <c r="K303" t="str">
        <f t="shared" si="58"/>
        <v>buy</v>
      </c>
      <c r="L303" s="1">
        <f t="shared" si="56"/>
        <v>14567.95</v>
      </c>
      <c r="M303" s="1">
        <f t="shared" si="59"/>
        <v>14570.875138266887</v>
      </c>
      <c r="N303" s="1">
        <f t="shared" si="60"/>
        <v>14537.499723466226</v>
      </c>
      <c r="O303" t="str">
        <f t="shared" si="57"/>
        <v>sell</v>
      </c>
      <c r="P303" s="1">
        <f t="shared" si="61"/>
        <v>14559.75</v>
      </c>
      <c r="Q303" s="1">
        <f t="shared" si="62"/>
        <v>11.125138266886589</v>
      </c>
      <c r="R303" t="str">
        <f t="shared" si="52"/>
        <v/>
      </c>
      <c r="S303" t="str">
        <f t="shared" si="63"/>
        <v/>
      </c>
      <c r="AA303">
        <f t="shared" si="54"/>
        <v>1</v>
      </c>
      <c r="AB303" t="str">
        <f t="shared" si="53"/>
        <v/>
      </c>
    </row>
    <row r="304" spans="1:28" x14ac:dyDescent="0.3">
      <c r="A304">
        <v>290</v>
      </c>
      <c r="B304" t="s">
        <v>339</v>
      </c>
      <c r="C304">
        <v>14567.45</v>
      </c>
      <c r="D304">
        <v>14571.5</v>
      </c>
      <c r="E304">
        <v>14562</v>
      </c>
      <c r="F304">
        <v>14567.2</v>
      </c>
      <c r="G304" s="1">
        <f t="shared" si="55"/>
        <v>11.150000000001455</v>
      </c>
      <c r="H304" s="1">
        <f t="shared" si="64"/>
        <v>11.050039025493378</v>
      </c>
      <c r="I304" s="1">
        <f>IF(A304&lt;=$C$3,"",MAX(INDEX($D$15:$D$713,A304-$C$3):D303))</f>
        <v>14568.95</v>
      </c>
      <c r="J304" s="1">
        <f>IF(A304&lt;=$C$4,"",MIN(INDEX($E$15:$E$713,A304-$C$4):E303))</f>
        <v>14555.85</v>
      </c>
      <c r="K304" t="str">
        <f t="shared" si="58"/>
        <v>buy</v>
      </c>
      <c r="L304" s="1">
        <f t="shared" si="56"/>
        <v>14568.95</v>
      </c>
      <c r="M304" s="1" t="str">
        <f t="shared" si="59"/>
        <v/>
      </c>
      <c r="N304" s="1" t="str">
        <f t="shared" si="60"/>
        <v/>
      </c>
      <c r="O304" t="str">
        <f t="shared" si="57"/>
        <v>SL</v>
      </c>
      <c r="P304" s="1" t="str">
        <f t="shared" si="61"/>
        <v/>
      </c>
      <c r="Q304" s="1" t="str">
        <f t="shared" si="62"/>
        <v/>
      </c>
      <c r="R304">
        <f t="shared" si="52"/>
        <v>-11.125138266887006</v>
      </c>
      <c r="S304" t="str">
        <f t="shared" si="63"/>
        <v/>
      </c>
      <c r="AA304">
        <f t="shared" si="54"/>
        <v>1</v>
      </c>
      <c r="AB304" t="str">
        <f t="shared" si="53"/>
        <v/>
      </c>
    </row>
    <row r="305" spans="1:28" x14ac:dyDescent="0.3">
      <c r="A305">
        <v>291</v>
      </c>
      <c r="B305" t="s">
        <v>340</v>
      </c>
      <c r="C305">
        <v>14567.05</v>
      </c>
      <c r="D305">
        <v>14576.15</v>
      </c>
      <c r="E305">
        <v>14565.4</v>
      </c>
      <c r="F305">
        <v>14571.65</v>
      </c>
      <c r="G305" s="1">
        <f t="shared" si="55"/>
        <v>9.5</v>
      </c>
      <c r="H305" s="1">
        <f t="shared" si="64"/>
        <v>10.97253707421871</v>
      </c>
      <c r="I305" s="1">
        <f>IF(A305&lt;=$C$3,"",MAX(INDEX($D$15:$D$713,A305-$C$3):D304))</f>
        <v>14571.5</v>
      </c>
      <c r="J305" s="1">
        <f>IF(A305&lt;=$C$4,"",MIN(INDEX($E$15:$E$713,A305-$C$4):E304))</f>
        <v>14556.45</v>
      </c>
      <c r="K305" t="str">
        <f t="shared" si="58"/>
        <v>buy</v>
      </c>
      <c r="L305" s="1">
        <f t="shared" si="56"/>
        <v>14571.5</v>
      </c>
      <c r="M305" s="1">
        <f t="shared" si="59"/>
        <v>14560.527462925782</v>
      </c>
      <c r="N305" s="1">
        <f t="shared" si="60"/>
        <v>14593.445074148438</v>
      </c>
      <c r="O305" t="str">
        <f t="shared" si="57"/>
        <v>buy</v>
      </c>
      <c r="P305" s="1">
        <f t="shared" si="61"/>
        <v>14571.5</v>
      </c>
      <c r="Q305" s="1">
        <f t="shared" si="62"/>
        <v>10.97253707421871</v>
      </c>
      <c r="R305" t="str">
        <f t="shared" si="52"/>
        <v/>
      </c>
      <c r="S305" t="str">
        <f t="shared" si="63"/>
        <v>buy</v>
      </c>
      <c r="AA305">
        <f t="shared" si="54"/>
        <v>1</v>
      </c>
      <c r="AB305">
        <f t="shared" si="53"/>
        <v>1</v>
      </c>
    </row>
    <row r="306" spans="1:28" x14ac:dyDescent="0.3">
      <c r="A306">
        <v>292</v>
      </c>
      <c r="B306" t="s">
        <v>341</v>
      </c>
      <c r="C306">
        <v>14571.75</v>
      </c>
      <c r="D306">
        <v>14578.8</v>
      </c>
      <c r="E306">
        <v>14569.05</v>
      </c>
      <c r="F306">
        <v>14570.85</v>
      </c>
      <c r="G306" s="1">
        <f t="shared" si="55"/>
        <v>10.75</v>
      </c>
      <c r="H306" s="1">
        <f t="shared" si="64"/>
        <v>10.961410220507775</v>
      </c>
      <c r="I306" s="1">
        <f>IF(A306&lt;=$C$3,"",MAX(INDEX($D$15:$D$713,A306-$C$3):D305))</f>
        <v>14576.15</v>
      </c>
      <c r="J306" s="1">
        <f>IF(A306&lt;=$C$4,"",MIN(INDEX($E$15:$E$713,A306-$C$4):E305))</f>
        <v>14557.8</v>
      </c>
      <c r="K306" t="str">
        <f t="shared" si="58"/>
        <v>buy</v>
      </c>
      <c r="L306" s="1">
        <f t="shared" si="56"/>
        <v>14576.15</v>
      </c>
      <c r="M306" s="1">
        <f t="shared" si="59"/>
        <v>14560.527462925782</v>
      </c>
      <c r="N306" s="1">
        <f t="shared" si="60"/>
        <v>14593.445074148438</v>
      </c>
      <c r="O306" t="str">
        <f t="shared" si="57"/>
        <v>buy</v>
      </c>
      <c r="P306" s="1">
        <f t="shared" si="61"/>
        <v>14571.5</v>
      </c>
      <c r="Q306" s="1">
        <f t="shared" si="62"/>
        <v>10.97253707421871</v>
      </c>
      <c r="R306" t="str">
        <f t="shared" si="52"/>
        <v/>
      </c>
      <c r="S306" t="str">
        <f t="shared" si="63"/>
        <v/>
      </c>
      <c r="AA306">
        <f t="shared" si="54"/>
        <v>1</v>
      </c>
      <c r="AB306">
        <f t="shared" si="53"/>
        <v>1</v>
      </c>
    </row>
    <row r="307" spans="1:28" x14ac:dyDescent="0.3">
      <c r="A307">
        <v>293</v>
      </c>
      <c r="B307" t="s">
        <v>342</v>
      </c>
      <c r="C307">
        <v>14570.85</v>
      </c>
      <c r="D307">
        <v>14577.6</v>
      </c>
      <c r="E307">
        <v>14563.05</v>
      </c>
      <c r="F307">
        <v>14571.3</v>
      </c>
      <c r="G307" s="1">
        <f t="shared" si="55"/>
        <v>9.75</v>
      </c>
      <c r="H307" s="1">
        <f t="shared" si="64"/>
        <v>10.900839709482387</v>
      </c>
      <c r="I307" s="1">
        <f>IF(A307&lt;=$C$3,"",MAX(INDEX($D$15:$D$713,A307-$C$3):D306))</f>
        <v>14578.8</v>
      </c>
      <c r="J307" s="1">
        <f>IF(A307&lt;=$C$4,"",MIN(INDEX($E$15:$E$713,A307-$C$4):E306))</f>
        <v>14562</v>
      </c>
      <c r="K307" t="str">
        <f t="shared" si="58"/>
        <v/>
      </c>
      <c r="L307" s="1" t="str">
        <f t="shared" si="56"/>
        <v/>
      </c>
      <c r="M307" s="1">
        <f t="shared" si="59"/>
        <v>14560.527462925782</v>
      </c>
      <c r="N307" s="1">
        <f t="shared" si="60"/>
        <v>14593.445074148438</v>
      </c>
      <c r="O307" t="str">
        <f t="shared" si="57"/>
        <v>buy</v>
      </c>
      <c r="P307" s="1">
        <f t="shared" si="61"/>
        <v>14571.5</v>
      </c>
      <c r="Q307" s="1">
        <f t="shared" si="62"/>
        <v>10.97253707421871</v>
      </c>
      <c r="R307" t="str">
        <f t="shared" ref="R307:R370" si="65">IF(AND(O306="buy",O307="SL"),M306-P306,IF(AND(O306="buy",O307="TP"),N306-P306,IF(AND(O306="sell",O307="SL"),P306-M306,IF(AND(O306="sell",O307="TP"),P306-N306,""))))</f>
        <v/>
      </c>
      <c r="S307" t="str">
        <f t="shared" si="63"/>
        <v/>
      </c>
      <c r="AA307" t="str">
        <f t="shared" si="54"/>
        <v/>
      </c>
      <c r="AB307" t="str">
        <f t="shared" si="53"/>
        <v/>
      </c>
    </row>
    <row r="308" spans="1:28" x14ac:dyDescent="0.3">
      <c r="A308">
        <v>294</v>
      </c>
      <c r="B308" t="s">
        <v>343</v>
      </c>
      <c r="C308">
        <v>14571.7</v>
      </c>
      <c r="D308">
        <v>14578.05</v>
      </c>
      <c r="E308">
        <v>14566.7</v>
      </c>
      <c r="F308">
        <v>14574.3</v>
      </c>
      <c r="G308" s="1">
        <f t="shared" si="55"/>
        <v>14.550000000001091</v>
      </c>
      <c r="H308" s="1">
        <f t="shared" si="64"/>
        <v>11.083297724008322</v>
      </c>
      <c r="I308" s="1">
        <f>IF(A308&lt;=$C$3,"",MAX(INDEX($D$15:$D$713,A308-$C$3):D307))</f>
        <v>14578.8</v>
      </c>
      <c r="J308" s="1">
        <f>IF(A308&lt;=$C$4,"",MIN(INDEX($E$15:$E$713,A308-$C$4):E307))</f>
        <v>14563.05</v>
      </c>
      <c r="K308" t="str">
        <f t="shared" si="58"/>
        <v/>
      </c>
      <c r="L308" s="1" t="str">
        <f t="shared" si="56"/>
        <v/>
      </c>
      <c r="M308" s="1">
        <f t="shared" si="59"/>
        <v>14560.527462925782</v>
      </c>
      <c r="N308" s="1">
        <f t="shared" si="60"/>
        <v>14593.445074148438</v>
      </c>
      <c r="O308" t="str">
        <f t="shared" si="57"/>
        <v>buy</v>
      </c>
      <c r="P308" s="1">
        <f t="shared" si="61"/>
        <v>14571.5</v>
      </c>
      <c r="Q308" s="1">
        <f t="shared" si="62"/>
        <v>10.97253707421871</v>
      </c>
      <c r="R308" t="str">
        <f t="shared" si="65"/>
        <v/>
      </c>
      <c r="S308" t="str">
        <f t="shared" si="63"/>
        <v/>
      </c>
      <c r="AA308" t="str">
        <f t="shared" si="54"/>
        <v/>
      </c>
      <c r="AB308" t="str">
        <f t="shared" si="53"/>
        <v/>
      </c>
    </row>
    <row r="309" spans="1:28" x14ac:dyDescent="0.3">
      <c r="A309">
        <v>295</v>
      </c>
      <c r="B309" t="s">
        <v>344</v>
      </c>
      <c r="C309">
        <v>14574.5</v>
      </c>
      <c r="D309">
        <v>14576.7</v>
      </c>
      <c r="E309">
        <v>14568.45</v>
      </c>
      <c r="F309">
        <v>14571.2</v>
      </c>
      <c r="G309" s="1">
        <f t="shared" si="55"/>
        <v>11.349999999998545</v>
      </c>
      <c r="H309" s="1">
        <f t="shared" si="64"/>
        <v>11.096632837807833</v>
      </c>
      <c r="I309" s="1">
        <f>IF(A309&lt;=$C$3,"",MAX(INDEX($D$15:$D$713,A309-$C$3):D308))</f>
        <v>14578.8</v>
      </c>
      <c r="J309" s="1">
        <f>IF(A309&lt;=$C$4,"",MIN(INDEX($E$15:$E$713,A309-$C$4):E308))</f>
        <v>14563.05</v>
      </c>
      <c r="K309" t="str">
        <f t="shared" si="58"/>
        <v/>
      </c>
      <c r="L309" s="1" t="str">
        <f t="shared" si="56"/>
        <v/>
      </c>
      <c r="M309" s="1">
        <f t="shared" si="59"/>
        <v>14560.527462925782</v>
      </c>
      <c r="N309" s="1">
        <f t="shared" si="60"/>
        <v>14593.445074148438</v>
      </c>
      <c r="O309" t="str">
        <f t="shared" si="57"/>
        <v>buy</v>
      </c>
      <c r="P309" s="1">
        <f t="shared" si="61"/>
        <v>14571.5</v>
      </c>
      <c r="Q309" s="1">
        <f t="shared" si="62"/>
        <v>10.97253707421871</v>
      </c>
      <c r="R309" t="str">
        <f t="shared" si="65"/>
        <v/>
      </c>
      <c r="S309" t="str">
        <f t="shared" si="63"/>
        <v/>
      </c>
      <c r="AA309" t="str">
        <f t="shared" si="54"/>
        <v/>
      </c>
      <c r="AB309" t="str">
        <f t="shared" si="53"/>
        <v/>
      </c>
    </row>
    <row r="310" spans="1:28" x14ac:dyDescent="0.3">
      <c r="A310">
        <v>296</v>
      </c>
      <c r="B310" t="s">
        <v>345</v>
      </c>
      <c r="C310">
        <v>14570.95</v>
      </c>
      <c r="D310">
        <v>14574.45</v>
      </c>
      <c r="E310">
        <v>14565.45</v>
      </c>
      <c r="F310">
        <v>14569.6</v>
      </c>
      <c r="G310" s="1">
        <f t="shared" si="55"/>
        <v>8.25</v>
      </c>
      <c r="H310" s="1">
        <f t="shared" si="64"/>
        <v>10.954301195917441</v>
      </c>
      <c r="I310" s="1">
        <f>IF(A310&lt;=$C$3,"",MAX(INDEX($D$15:$D$713,A310-$C$3):D309))</f>
        <v>14578.05</v>
      </c>
      <c r="J310" s="1">
        <f>IF(A310&lt;=$C$4,"",MIN(INDEX($E$15:$E$713,A310-$C$4):E309))</f>
        <v>14563.05</v>
      </c>
      <c r="K310" t="str">
        <f t="shared" si="58"/>
        <v/>
      </c>
      <c r="L310" s="1" t="str">
        <f t="shared" si="56"/>
        <v/>
      </c>
      <c r="M310" s="1">
        <f t="shared" si="59"/>
        <v>14560.527462925782</v>
      </c>
      <c r="N310" s="1">
        <f t="shared" si="60"/>
        <v>14593.445074148438</v>
      </c>
      <c r="O310" t="str">
        <f t="shared" si="57"/>
        <v>buy</v>
      </c>
      <c r="P310" s="1">
        <f t="shared" si="61"/>
        <v>14571.5</v>
      </c>
      <c r="Q310" s="1">
        <f t="shared" si="62"/>
        <v>10.97253707421871</v>
      </c>
      <c r="R310" t="str">
        <f t="shared" si="65"/>
        <v/>
      </c>
      <c r="S310" t="str">
        <f t="shared" si="63"/>
        <v/>
      </c>
      <c r="AA310" t="str">
        <f t="shared" si="54"/>
        <v/>
      </c>
      <c r="AB310" t="str">
        <f t="shared" si="53"/>
        <v/>
      </c>
    </row>
    <row r="311" spans="1:28" x14ac:dyDescent="0.3">
      <c r="A311">
        <v>297</v>
      </c>
      <c r="B311" t="s">
        <v>346</v>
      </c>
      <c r="C311">
        <v>14569.6</v>
      </c>
      <c r="D311">
        <v>14573.3</v>
      </c>
      <c r="E311">
        <v>14566.5</v>
      </c>
      <c r="F311">
        <v>14569.5</v>
      </c>
      <c r="G311" s="1">
        <f t="shared" si="55"/>
        <v>9</v>
      </c>
      <c r="H311" s="1">
        <f t="shared" si="64"/>
        <v>10.856586136121569</v>
      </c>
      <c r="I311" s="1">
        <f>IF(A311&lt;=$C$3,"",MAX(INDEX($D$15:$D$713,A311-$C$3):D310))</f>
        <v>14578.05</v>
      </c>
      <c r="J311" s="1">
        <f>IF(A311&lt;=$C$4,"",MIN(INDEX($E$15:$E$713,A311-$C$4):E310))</f>
        <v>14565.45</v>
      </c>
      <c r="K311" t="str">
        <f t="shared" si="58"/>
        <v/>
      </c>
      <c r="L311" s="1" t="str">
        <f t="shared" si="56"/>
        <v/>
      </c>
      <c r="M311" s="1">
        <f t="shared" si="59"/>
        <v>14560.527462925782</v>
      </c>
      <c r="N311" s="1">
        <f t="shared" si="60"/>
        <v>14593.445074148438</v>
      </c>
      <c r="O311" t="str">
        <f t="shared" si="57"/>
        <v>buy</v>
      </c>
      <c r="P311" s="1">
        <f t="shared" si="61"/>
        <v>14571.5</v>
      </c>
      <c r="Q311" s="1">
        <f t="shared" si="62"/>
        <v>10.97253707421871</v>
      </c>
      <c r="R311" t="str">
        <f t="shared" si="65"/>
        <v/>
      </c>
      <c r="S311" t="str">
        <f t="shared" si="63"/>
        <v/>
      </c>
      <c r="AA311" t="str">
        <f t="shared" si="54"/>
        <v/>
      </c>
      <c r="AB311" t="str">
        <f t="shared" si="53"/>
        <v/>
      </c>
    </row>
    <row r="312" spans="1:28" x14ac:dyDescent="0.3">
      <c r="A312">
        <v>298</v>
      </c>
      <c r="B312" t="s">
        <v>347</v>
      </c>
      <c r="C312">
        <v>14568.8</v>
      </c>
      <c r="D312">
        <v>14576.45</v>
      </c>
      <c r="E312">
        <v>14561.5</v>
      </c>
      <c r="F312">
        <v>14567.8</v>
      </c>
      <c r="G312" s="1">
        <f t="shared" si="55"/>
        <v>6.7999999999992724</v>
      </c>
      <c r="H312" s="1">
        <f t="shared" si="64"/>
        <v>10.653756829315455</v>
      </c>
      <c r="I312" s="1">
        <f>IF(A312&lt;=$C$3,"",MAX(INDEX($D$15:$D$713,A312-$C$3):D311))</f>
        <v>14576.7</v>
      </c>
      <c r="J312" s="1">
        <f>IF(A312&lt;=$C$4,"",MIN(INDEX($E$15:$E$713,A312-$C$4):E311))</f>
        <v>14565.45</v>
      </c>
      <c r="K312" t="str">
        <f t="shared" si="58"/>
        <v>sell</v>
      </c>
      <c r="L312" s="1">
        <f t="shared" si="56"/>
        <v>14565.45</v>
      </c>
      <c r="M312" s="1">
        <f t="shared" si="59"/>
        <v>14560.527462925782</v>
      </c>
      <c r="N312" s="1">
        <f t="shared" si="60"/>
        <v>14593.445074148438</v>
      </c>
      <c r="O312" t="str">
        <f t="shared" si="57"/>
        <v>buy</v>
      </c>
      <c r="P312" s="1">
        <f t="shared" si="61"/>
        <v>14571.5</v>
      </c>
      <c r="Q312" s="1">
        <f t="shared" si="62"/>
        <v>10.97253707421871</v>
      </c>
      <c r="R312" t="str">
        <f t="shared" si="65"/>
        <v/>
      </c>
      <c r="S312" t="str">
        <f t="shared" si="63"/>
        <v/>
      </c>
      <c r="AA312" t="str">
        <f t="shared" si="54"/>
        <v/>
      </c>
      <c r="AB312" t="str">
        <f t="shared" si="53"/>
        <v/>
      </c>
    </row>
    <row r="313" spans="1:28" x14ac:dyDescent="0.3">
      <c r="A313">
        <v>299</v>
      </c>
      <c r="B313" t="s">
        <v>348</v>
      </c>
      <c r="C313">
        <v>14567.55</v>
      </c>
      <c r="D313">
        <v>14569.25</v>
      </c>
      <c r="E313">
        <v>14558.65</v>
      </c>
      <c r="F313">
        <v>14565.2</v>
      </c>
      <c r="G313" s="1">
        <f t="shared" si="55"/>
        <v>14.950000000000728</v>
      </c>
      <c r="H313" s="1">
        <f t="shared" si="64"/>
        <v>10.868568987849718</v>
      </c>
      <c r="I313" s="1">
        <f>IF(A313&lt;=$C$3,"",MAX(INDEX($D$15:$D$713,A313-$C$3):D312))</f>
        <v>14576.45</v>
      </c>
      <c r="J313" s="1">
        <f>IF(A313&lt;=$C$4,"",MIN(INDEX($E$15:$E$713,A313-$C$4):E312))</f>
        <v>14561.5</v>
      </c>
      <c r="K313" t="str">
        <f t="shared" si="58"/>
        <v>sell</v>
      </c>
      <c r="L313" s="1">
        <f t="shared" si="56"/>
        <v>14561.5</v>
      </c>
      <c r="M313" s="1" t="str">
        <f t="shared" si="59"/>
        <v/>
      </c>
      <c r="N313" s="1" t="str">
        <f t="shared" si="60"/>
        <v/>
      </c>
      <c r="O313" t="str">
        <f t="shared" si="57"/>
        <v>SL</v>
      </c>
      <c r="P313" s="1" t="str">
        <f t="shared" si="61"/>
        <v/>
      </c>
      <c r="Q313" s="1" t="str">
        <f t="shared" si="62"/>
        <v/>
      </c>
      <c r="R313">
        <f t="shared" si="65"/>
        <v>-10.972537074218053</v>
      </c>
      <c r="S313" t="str">
        <f t="shared" si="63"/>
        <v/>
      </c>
      <c r="AA313" t="str">
        <f t="shared" si="54"/>
        <v/>
      </c>
      <c r="AB313" t="str">
        <f t="shared" si="53"/>
        <v/>
      </c>
    </row>
    <row r="314" spans="1:28" x14ac:dyDescent="0.3">
      <c r="A314">
        <v>300</v>
      </c>
      <c r="B314" t="s">
        <v>349</v>
      </c>
      <c r="C314">
        <v>14564.85</v>
      </c>
      <c r="D314">
        <v>14570</v>
      </c>
      <c r="E314">
        <v>14562.95</v>
      </c>
      <c r="F314">
        <v>14567.7</v>
      </c>
      <c r="G314" s="1">
        <f t="shared" si="55"/>
        <v>10.600000000000364</v>
      </c>
      <c r="H314" s="1">
        <f t="shared" si="64"/>
        <v>10.855140538457251</v>
      </c>
      <c r="I314" s="1">
        <f>IF(A314&lt;=$C$3,"",MAX(INDEX($D$15:$D$713,A314-$C$3):D313))</f>
        <v>14576.45</v>
      </c>
      <c r="J314" s="1">
        <f>IF(A314&lt;=$C$4,"",MIN(INDEX($E$15:$E$713,A314-$C$4):E313))</f>
        <v>14558.65</v>
      </c>
      <c r="K314" t="str">
        <f t="shared" si="58"/>
        <v/>
      </c>
      <c r="L314" s="1" t="str">
        <f t="shared" si="56"/>
        <v/>
      </c>
      <c r="M314" s="1" t="str">
        <f t="shared" si="59"/>
        <v/>
      </c>
      <c r="N314" s="1" t="str">
        <f t="shared" si="60"/>
        <v/>
      </c>
      <c r="O314" t="str">
        <f t="shared" si="57"/>
        <v/>
      </c>
      <c r="P314" s="1" t="str">
        <f t="shared" si="61"/>
        <v/>
      </c>
      <c r="Q314" s="1" t="str">
        <f t="shared" si="62"/>
        <v/>
      </c>
      <c r="R314" t="str">
        <f t="shared" si="65"/>
        <v/>
      </c>
      <c r="S314" t="str">
        <f t="shared" si="63"/>
        <v/>
      </c>
      <c r="AA314" t="str">
        <f t="shared" si="54"/>
        <v/>
      </c>
      <c r="AB314" t="str">
        <f t="shared" si="53"/>
        <v/>
      </c>
    </row>
    <row r="315" spans="1:28" x14ac:dyDescent="0.3">
      <c r="A315">
        <v>301</v>
      </c>
      <c r="B315" t="s">
        <v>350</v>
      </c>
      <c r="C315">
        <v>14567.35</v>
      </c>
      <c r="D315">
        <v>14570.15</v>
      </c>
      <c r="E315">
        <v>14562.5</v>
      </c>
      <c r="F315">
        <v>14565.9</v>
      </c>
      <c r="G315" s="1">
        <f t="shared" si="55"/>
        <v>7.0499999999992724</v>
      </c>
      <c r="H315" s="1">
        <f t="shared" si="64"/>
        <v>10.664883511534352</v>
      </c>
      <c r="I315" s="1">
        <f>IF(A315&lt;=$C$3,"",MAX(INDEX($D$15:$D$713,A315-$C$3):D314))</f>
        <v>14576.45</v>
      </c>
      <c r="J315" s="1">
        <f>IF(A315&lt;=$C$4,"",MIN(INDEX($E$15:$E$713,A315-$C$4):E314))</f>
        <v>14558.65</v>
      </c>
      <c r="K315" t="str">
        <f t="shared" si="58"/>
        <v/>
      </c>
      <c r="L315" s="1" t="str">
        <f t="shared" si="56"/>
        <v/>
      </c>
      <c r="M315" s="1" t="str">
        <f t="shared" si="59"/>
        <v/>
      </c>
      <c r="N315" s="1" t="str">
        <f t="shared" si="60"/>
        <v/>
      </c>
      <c r="O315" t="str">
        <f t="shared" si="57"/>
        <v/>
      </c>
      <c r="P315" s="1" t="str">
        <f t="shared" si="61"/>
        <v/>
      </c>
      <c r="Q315" s="1" t="str">
        <f t="shared" si="62"/>
        <v/>
      </c>
      <c r="R315" t="str">
        <f t="shared" si="65"/>
        <v/>
      </c>
      <c r="S315" t="str">
        <f t="shared" si="63"/>
        <v/>
      </c>
      <c r="AA315" t="str">
        <f t="shared" si="54"/>
        <v/>
      </c>
      <c r="AB315" t="str">
        <f t="shared" si="53"/>
        <v/>
      </c>
    </row>
    <row r="316" spans="1:28" x14ac:dyDescent="0.3">
      <c r="A316">
        <v>302</v>
      </c>
      <c r="B316" t="s">
        <v>351</v>
      </c>
      <c r="C316">
        <v>14565.5</v>
      </c>
      <c r="D316">
        <v>14573.25</v>
      </c>
      <c r="E316">
        <v>14561.85</v>
      </c>
      <c r="F316">
        <v>14568.05</v>
      </c>
      <c r="G316" s="1">
        <f t="shared" si="55"/>
        <v>7.6499999999996362</v>
      </c>
      <c r="H316" s="1">
        <f t="shared" si="64"/>
        <v>10.514139335957617</v>
      </c>
      <c r="I316" s="1">
        <f>IF(A316&lt;=$C$3,"",MAX(INDEX($D$15:$D$713,A316-$C$3):D315))</f>
        <v>14570.15</v>
      </c>
      <c r="J316" s="1">
        <f>IF(A316&lt;=$C$4,"",MIN(INDEX($E$15:$E$713,A316-$C$4):E315))</f>
        <v>14558.65</v>
      </c>
      <c r="K316" t="str">
        <f t="shared" si="58"/>
        <v>buy</v>
      </c>
      <c r="L316" s="1">
        <f t="shared" si="56"/>
        <v>14570.15</v>
      </c>
      <c r="M316" s="1">
        <f t="shared" si="59"/>
        <v>14559.635860664042</v>
      </c>
      <c r="N316" s="1">
        <f t="shared" si="60"/>
        <v>14591.178278671914</v>
      </c>
      <c r="O316" t="str">
        <f t="shared" si="57"/>
        <v>buy</v>
      </c>
      <c r="P316" s="1">
        <f t="shared" si="61"/>
        <v>14570.15</v>
      </c>
      <c r="Q316" s="1">
        <f t="shared" si="62"/>
        <v>10.514139335957617</v>
      </c>
      <c r="R316" t="str">
        <f t="shared" si="65"/>
        <v/>
      </c>
      <c r="S316" t="str">
        <f t="shared" si="63"/>
        <v>buy</v>
      </c>
      <c r="AA316">
        <f t="shared" si="54"/>
        <v>1</v>
      </c>
      <c r="AB316">
        <f t="shared" si="53"/>
        <v>1</v>
      </c>
    </row>
    <row r="317" spans="1:28" x14ac:dyDescent="0.3">
      <c r="A317">
        <v>303</v>
      </c>
      <c r="B317" t="s">
        <v>352</v>
      </c>
      <c r="C317">
        <v>14567.8</v>
      </c>
      <c r="D317">
        <v>14572.95</v>
      </c>
      <c r="E317">
        <v>14560.25</v>
      </c>
      <c r="F317">
        <v>14564.6</v>
      </c>
      <c r="G317" s="1">
        <f t="shared" si="55"/>
        <v>11.399999999999636</v>
      </c>
      <c r="H317" s="1">
        <f t="shared" si="64"/>
        <v>10.558432369159718</v>
      </c>
      <c r="I317" s="1">
        <f>IF(A317&lt;=$C$3,"",MAX(INDEX($D$15:$D$713,A317-$C$3):D316))</f>
        <v>14573.25</v>
      </c>
      <c r="J317" s="1">
        <f>IF(A317&lt;=$C$4,"",MIN(INDEX($E$15:$E$713,A317-$C$4):E316))</f>
        <v>14561.85</v>
      </c>
      <c r="K317" t="str">
        <f t="shared" si="58"/>
        <v>sell</v>
      </c>
      <c r="L317" s="1">
        <f t="shared" si="56"/>
        <v>14561.85</v>
      </c>
      <c r="M317" s="1">
        <f t="shared" si="59"/>
        <v>14559.635860664042</v>
      </c>
      <c r="N317" s="1">
        <f t="shared" si="60"/>
        <v>14591.178278671914</v>
      </c>
      <c r="O317" t="str">
        <f t="shared" si="57"/>
        <v>buy</v>
      </c>
      <c r="P317" s="1">
        <f t="shared" si="61"/>
        <v>14570.15</v>
      </c>
      <c r="Q317" s="1">
        <f t="shared" si="62"/>
        <v>10.514139335957617</v>
      </c>
      <c r="R317" t="str">
        <f t="shared" si="65"/>
        <v/>
      </c>
      <c r="S317" t="str">
        <f t="shared" si="63"/>
        <v/>
      </c>
      <c r="AA317" t="str">
        <f t="shared" si="54"/>
        <v/>
      </c>
      <c r="AB317" t="str">
        <f t="shared" si="53"/>
        <v/>
      </c>
    </row>
    <row r="318" spans="1:28" x14ac:dyDescent="0.3">
      <c r="A318">
        <v>304</v>
      </c>
      <c r="B318" t="s">
        <v>353</v>
      </c>
      <c r="C318">
        <v>14564.6</v>
      </c>
      <c r="D318">
        <v>14570.25</v>
      </c>
      <c r="E318">
        <v>14556</v>
      </c>
      <c r="F318">
        <v>14559.7</v>
      </c>
      <c r="G318" s="1">
        <f t="shared" si="55"/>
        <v>12.700000000000728</v>
      </c>
      <c r="H318" s="1">
        <f t="shared" si="64"/>
        <v>10.665510750701767</v>
      </c>
      <c r="I318" s="1">
        <f>IF(A318&lt;=$C$3,"",MAX(INDEX($D$15:$D$713,A318-$C$3):D317))</f>
        <v>14573.25</v>
      </c>
      <c r="J318" s="1">
        <f>IF(A318&lt;=$C$4,"",MIN(INDEX($E$15:$E$713,A318-$C$4):E317))</f>
        <v>14560.25</v>
      </c>
      <c r="K318" t="str">
        <f t="shared" si="58"/>
        <v>sell</v>
      </c>
      <c r="L318" s="1">
        <f t="shared" si="56"/>
        <v>14560.25</v>
      </c>
      <c r="M318" s="1" t="str">
        <f t="shared" si="59"/>
        <v/>
      </c>
      <c r="N318" s="1" t="str">
        <f t="shared" si="60"/>
        <v/>
      </c>
      <c r="O318" t="str">
        <f t="shared" si="57"/>
        <v>SL</v>
      </c>
      <c r="P318" s="1" t="str">
        <f t="shared" si="61"/>
        <v/>
      </c>
      <c r="Q318" s="1" t="str">
        <f t="shared" si="62"/>
        <v/>
      </c>
      <c r="R318">
        <f t="shared" si="65"/>
        <v>-10.514139335957225</v>
      </c>
      <c r="S318" t="str">
        <f t="shared" si="63"/>
        <v/>
      </c>
      <c r="AA318" t="str">
        <f t="shared" si="54"/>
        <v/>
      </c>
      <c r="AB318" t="str">
        <f t="shared" si="53"/>
        <v/>
      </c>
    </row>
    <row r="319" spans="1:28" x14ac:dyDescent="0.3">
      <c r="A319">
        <v>305</v>
      </c>
      <c r="B319" t="s">
        <v>354</v>
      </c>
      <c r="C319">
        <v>14560.1</v>
      </c>
      <c r="D319">
        <v>14568.5</v>
      </c>
      <c r="E319">
        <v>14552.95</v>
      </c>
      <c r="F319">
        <v>14564.8</v>
      </c>
      <c r="G319" s="1">
        <f t="shared" si="55"/>
        <v>14.25</v>
      </c>
      <c r="H319" s="1">
        <f t="shared" si="64"/>
        <v>10.844735213166679</v>
      </c>
      <c r="I319" s="1">
        <f>IF(A319&lt;=$C$3,"",MAX(INDEX($D$15:$D$713,A319-$C$3):D318))</f>
        <v>14573.25</v>
      </c>
      <c r="J319" s="1">
        <f>IF(A319&lt;=$C$4,"",MIN(INDEX($E$15:$E$713,A319-$C$4):E318))</f>
        <v>14556</v>
      </c>
      <c r="K319" t="str">
        <f t="shared" si="58"/>
        <v>sell</v>
      </c>
      <c r="L319" s="1">
        <f t="shared" si="56"/>
        <v>14556</v>
      </c>
      <c r="M319" s="1">
        <f t="shared" si="59"/>
        <v>14566.844735213166</v>
      </c>
      <c r="N319" s="1">
        <f t="shared" si="60"/>
        <v>14534.310529573666</v>
      </c>
      <c r="O319" t="str">
        <f t="shared" si="57"/>
        <v>sell</v>
      </c>
      <c r="P319" s="1">
        <f t="shared" si="61"/>
        <v>14556</v>
      </c>
      <c r="Q319" s="1">
        <f t="shared" si="62"/>
        <v>10.844735213166679</v>
      </c>
      <c r="R319" t="str">
        <f t="shared" si="65"/>
        <v/>
      </c>
      <c r="S319" t="str">
        <f t="shared" si="63"/>
        <v>sell</v>
      </c>
      <c r="AA319" t="str">
        <f t="shared" si="54"/>
        <v/>
      </c>
      <c r="AB319" t="str">
        <f t="shared" si="53"/>
        <v/>
      </c>
    </row>
    <row r="320" spans="1:28" x14ac:dyDescent="0.3">
      <c r="A320">
        <v>306</v>
      </c>
      <c r="B320" t="s">
        <v>355</v>
      </c>
      <c r="C320">
        <v>14565.2</v>
      </c>
      <c r="D320">
        <v>14571</v>
      </c>
      <c r="E320">
        <v>14556.5</v>
      </c>
      <c r="F320">
        <v>14566.6</v>
      </c>
      <c r="G320" s="1">
        <f t="shared" si="55"/>
        <v>15.549999999999272</v>
      </c>
      <c r="H320" s="1">
        <f t="shared" si="64"/>
        <v>11.07999845250831</v>
      </c>
      <c r="I320" s="1">
        <f>IF(A320&lt;=$C$3,"",MAX(INDEX($D$15:$D$713,A320-$C$3):D319))</f>
        <v>14572.95</v>
      </c>
      <c r="J320" s="1">
        <f>IF(A320&lt;=$C$4,"",MIN(INDEX($E$15:$E$713,A320-$C$4):E319))</f>
        <v>14552.95</v>
      </c>
      <c r="K320" t="str">
        <f t="shared" si="58"/>
        <v/>
      </c>
      <c r="L320" s="1" t="str">
        <f t="shared" si="56"/>
        <v/>
      </c>
      <c r="M320" s="1" t="str">
        <f t="shared" si="59"/>
        <v/>
      </c>
      <c r="N320" s="1" t="str">
        <f t="shared" si="60"/>
        <v/>
      </c>
      <c r="O320" t="str">
        <f t="shared" si="57"/>
        <v>SL</v>
      </c>
      <c r="P320" s="1" t="str">
        <f t="shared" si="61"/>
        <v/>
      </c>
      <c r="Q320" s="1" t="str">
        <f t="shared" si="62"/>
        <v/>
      </c>
      <c r="R320">
        <f t="shared" si="65"/>
        <v>-10.844735213166132</v>
      </c>
      <c r="S320" t="str">
        <f t="shared" si="63"/>
        <v/>
      </c>
      <c r="AA320" t="str">
        <f t="shared" si="54"/>
        <v/>
      </c>
      <c r="AB320" t="str">
        <f t="shared" si="53"/>
        <v/>
      </c>
    </row>
    <row r="321" spans="1:28" x14ac:dyDescent="0.3">
      <c r="A321">
        <v>307</v>
      </c>
      <c r="B321" t="s">
        <v>356</v>
      </c>
      <c r="C321">
        <v>14567</v>
      </c>
      <c r="D321">
        <v>14571.45</v>
      </c>
      <c r="E321">
        <v>14564.55</v>
      </c>
      <c r="F321">
        <v>14569.95</v>
      </c>
      <c r="G321" s="1">
        <f t="shared" si="55"/>
        <v>14.5</v>
      </c>
      <c r="H321" s="1">
        <f t="shared" si="64"/>
        <v>11.250998529882894</v>
      </c>
      <c r="I321" s="1">
        <f>IF(A321&lt;=$C$3,"",MAX(INDEX($D$15:$D$713,A321-$C$3):D320))</f>
        <v>14571</v>
      </c>
      <c r="J321" s="1">
        <f>IF(A321&lt;=$C$4,"",MIN(INDEX($E$15:$E$713,A321-$C$4):E320))</f>
        <v>14552.95</v>
      </c>
      <c r="K321" t="str">
        <f t="shared" si="58"/>
        <v>buy</v>
      </c>
      <c r="L321" s="1">
        <f t="shared" si="56"/>
        <v>14571</v>
      </c>
      <c r="M321" s="1">
        <f t="shared" si="59"/>
        <v>14559.749001470118</v>
      </c>
      <c r="N321" s="1">
        <f t="shared" si="60"/>
        <v>14593.501997059766</v>
      </c>
      <c r="O321" t="str">
        <f t="shared" si="57"/>
        <v>buy</v>
      </c>
      <c r="P321" s="1">
        <f t="shared" si="61"/>
        <v>14571</v>
      </c>
      <c r="Q321" s="1">
        <f t="shared" si="62"/>
        <v>11.250998529882894</v>
      </c>
      <c r="R321" t="str">
        <f t="shared" si="65"/>
        <v/>
      </c>
      <c r="S321" t="str">
        <f t="shared" si="63"/>
        <v>buy</v>
      </c>
      <c r="AA321">
        <f t="shared" si="54"/>
        <v>1</v>
      </c>
      <c r="AB321">
        <f t="shared" si="53"/>
        <v>1</v>
      </c>
    </row>
    <row r="322" spans="1:28" x14ac:dyDescent="0.3">
      <c r="A322">
        <v>308</v>
      </c>
      <c r="B322" t="s">
        <v>357</v>
      </c>
      <c r="C322">
        <v>14569.8</v>
      </c>
      <c r="D322">
        <v>14577.6</v>
      </c>
      <c r="E322">
        <v>14566.25</v>
      </c>
      <c r="F322">
        <v>14574.35</v>
      </c>
      <c r="G322" s="1">
        <f t="shared" si="55"/>
        <v>6.9000000000014552</v>
      </c>
      <c r="H322" s="1">
        <f t="shared" si="64"/>
        <v>11.033448603388823</v>
      </c>
      <c r="I322" s="1">
        <f>IF(A322&lt;=$C$3,"",MAX(INDEX($D$15:$D$713,A322-$C$3):D321))</f>
        <v>14571.45</v>
      </c>
      <c r="J322" s="1">
        <f>IF(A322&lt;=$C$4,"",MIN(INDEX($E$15:$E$713,A322-$C$4):E321))</f>
        <v>14552.95</v>
      </c>
      <c r="K322" t="str">
        <f t="shared" si="58"/>
        <v>buy</v>
      </c>
      <c r="L322" s="1">
        <f t="shared" si="56"/>
        <v>14571.45</v>
      </c>
      <c r="M322" s="1">
        <f t="shared" si="59"/>
        <v>14559.749001470118</v>
      </c>
      <c r="N322" s="1">
        <f t="shared" si="60"/>
        <v>14593.501997059766</v>
      </c>
      <c r="O322" t="str">
        <f t="shared" si="57"/>
        <v>buy</v>
      </c>
      <c r="P322" s="1">
        <f t="shared" si="61"/>
        <v>14571</v>
      </c>
      <c r="Q322" s="1">
        <f t="shared" si="62"/>
        <v>11.250998529882894</v>
      </c>
      <c r="R322" t="str">
        <f t="shared" si="65"/>
        <v/>
      </c>
      <c r="S322" t="str">
        <f t="shared" si="63"/>
        <v/>
      </c>
      <c r="AA322">
        <f t="shared" si="54"/>
        <v>1</v>
      </c>
      <c r="AB322">
        <f t="shared" si="53"/>
        <v>1</v>
      </c>
    </row>
    <row r="323" spans="1:28" x14ac:dyDescent="0.3">
      <c r="A323">
        <v>309</v>
      </c>
      <c r="B323" t="s">
        <v>358</v>
      </c>
      <c r="C323">
        <v>14574</v>
      </c>
      <c r="D323">
        <v>14580.45</v>
      </c>
      <c r="E323">
        <v>14568.9</v>
      </c>
      <c r="F323">
        <v>14572.35</v>
      </c>
      <c r="G323" s="1">
        <f t="shared" si="55"/>
        <v>11.350000000000364</v>
      </c>
      <c r="H323" s="1">
        <f t="shared" si="64"/>
        <v>11.0492761732194</v>
      </c>
      <c r="I323" s="1">
        <f>IF(A323&lt;=$C$3,"",MAX(INDEX($D$15:$D$713,A323-$C$3):D322))</f>
        <v>14577.6</v>
      </c>
      <c r="J323" s="1">
        <f>IF(A323&lt;=$C$4,"",MIN(INDEX($E$15:$E$713,A323-$C$4):E322))</f>
        <v>14556.5</v>
      </c>
      <c r="K323" t="str">
        <f t="shared" si="58"/>
        <v>buy</v>
      </c>
      <c r="L323" s="1">
        <f t="shared" si="56"/>
        <v>14577.6</v>
      </c>
      <c r="M323" s="1">
        <f t="shared" si="59"/>
        <v>14559.749001470118</v>
      </c>
      <c r="N323" s="1">
        <f t="shared" si="60"/>
        <v>14593.501997059766</v>
      </c>
      <c r="O323" t="str">
        <f t="shared" si="57"/>
        <v>buy</v>
      </c>
      <c r="P323" s="1">
        <f t="shared" si="61"/>
        <v>14571</v>
      </c>
      <c r="Q323" s="1">
        <f t="shared" si="62"/>
        <v>11.250998529882894</v>
      </c>
      <c r="R323" t="str">
        <f t="shared" si="65"/>
        <v/>
      </c>
      <c r="S323" t="str">
        <f t="shared" si="63"/>
        <v/>
      </c>
      <c r="AA323">
        <f t="shared" si="54"/>
        <v>1</v>
      </c>
      <c r="AB323">
        <f t="shared" si="53"/>
        <v>1</v>
      </c>
    </row>
    <row r="324" spans="1:28" x14ac:dyDescent="0.3">
      <c r="A324">
        <v>310</v>
      </c>
      <c r="B324" t="s">
        <v>359</v>
      </c>
      <c r="C324">
        <v>14572.7</v>
      </c>
      <c r="D324">
        <v>14576.95</v>
      </c>
      <c r="E324">
        <v>14569.8</v>
      </c>
      <c r="F324">
        <v>14573.7</v>
      </c>
      <c r="G324" s="1">
        <f t="shared" si="55"/>
        <v>11.550000000001091</v>
      </c>
      <c r="H324" s="1">
        <f t="shared" si="64"/>
        <v>11.074312364558484</v>
      </c>
      <c r="I324" s="1">
        <f>IF(A324&lt;=$C$3,"",MAX(INDEX($D$15:$D$713,A324-$C$3):D323))</f>
        <v>14580.45</v>
      </c>
      <c r="J324" s="1">
        <f>IF(A324&lt;=$C$4,"",MIN(INDEX($E$15:$E$713,A324-$C$4):E323))</f>
        <v>14564.55</v>
      </c>
      <c r="K324" t="str">
        <f t="shared" si="58"/>
        <v/>
      </c>
      <c r="L324" s="1" t="str">
        <f t="shared" si="56"/>
        <v/>
      </c>
      <c r="M324" s="1">
        <f t="shared" si="59"/>
        <v>14559.749001470118</v>
      </c>
      <c r="N324" s="1">
        <f t="shared" si="60"/>
        <v>14593.501997059766</v>
      </c>
      <c r="O324" t="str">
        <f t="shared" si="57"/>
        <v>buy</v>
      </c>
      <c r="P324" s="1">
        <f t="shared" si="61"/>
        <v>14571</v>
      </c>
      <c r="Q324" s="1">
        <f t="shared" si="62"/>
        <v>11.250998529882894</v>
      </c>
      <c r="R324" t="str">
        <f t="shared" si="65"/>
        <v/>
      </c>
      <c r="S324" t="str">
        <f t="shared" si="63"/>
        <v/>
      </c>
      <c r="AA324" t="str">
        <f t="shared" si="54"/>
        <v/>
      </c>
      <c r="AB324" t="str">
        <f t="shared" si="53"/>
        <v/>
      </c>
    </row>
    <row r="325" spans="1:28" x14ac:dyDescent="0.3">
      <c r="A325">
        <v>311</v>
      </c>
      <c r="B325" t="s">
        <v>360</v>
      </c>
      <c r="C325">
        <v>14573.4</v>
      </c>
      <c r="D325">
        <v>14579.6</v>
      </c>
      <c r="E325">
        <v>14567</v>
      </c>
      <c r="F325">
        <v>14574.4</v>
      </c>
      <c r="G325" s="1">
        <f t="shared" si="55"/>
        <v>7.1500000000014552</v>
      </c>
      <c r="H325" s="1">
        <f t="shared" si="64"/>
        <v>10.878096746330632</v>
      </c>
      <c r="I325" s="1">
        <f>IF(A325&lt;=$C$3,"",MAX(INDEX($D$15:$D$713,A325-$C$3):D324))</f>
        <v>14580.45</v>
      </c>
      <c r="J325" s="1">
        <f>IF(A325&lt;=$C$4,"",MIN(INDEX($E$15:$E$713,A325-$C$4):E324))</f>
        <v>14566.25</v>
      </c>
      <c r="K325" t="str">
        <f t="shared" si="58"/>
        <v/>
      </c>
      <c r="L325" s="1" t="str">
        <f t="shared" si="56"/>
        <v/>
      </c>
      <c r="M325" s="1">
        <f t="shared" si="59"/>
        <v>14559.749001470118</v>
      </c>
      <c r="N325" s="1">
        <f t="shared" si="60"/>
        <v>14593.501997059766</v>
      </c>
      <c r="O325" t="str">
        <f t="shared" si="57"/>
        <v>buy</v>
      </c>
      <c r="P325" s="1">
        <f t="shared" si="61"/>
        <v>14571</v>
      </c>
      <c r="Q325" s="1">
        <f t="shared" si="62"/>
        <v>11.250998529882894</v>
      </c>
      <c r="R325" t="str">
        <f t="shared" si="65"/>
        <v/>
      </c>
      <c r="S325" t="str">
        <f t="shared" si="63"/>
        <v/>
      </c>
      <c r="AA325" t="str">
        <f t="shared" si="54"/>
        <v/>
      </c>
      <c r="AB325" t="str">
        <f t="shared" si="53"/>
        <v/>
      </c>
    </row>
    <row r="326" spans="1:28" x14ac:dyDescent="0.3">
      <c r="A326">
        <v>312</v>
      </c>
      <c r="B326" t="s">
        <v>361</v>
      </c>
      <c r="C326">
        <v>14573.9</v>
      </c>
      <c r="D326">
        <v>14577.4</v>
      </c>
      <c r="E326">
        <v>14568.75</v>
      </c>
      <c r="F326">
        <v>14574.75</v>
      </c>
      <c r="G326" s="1">
        <f t="shared" si="55"/>
        <v>12.600000000000364</v>
      </c>
      <c r="H326" s="1">
        <f t="shared" si="64"/>
        <v>10.964191909014119</v>
      </c>
      <c r="I326" s="1">
        <f>IF(A326&lt;=$C$3,"",MAX(INDEX($D$15:$D$713,A326-$C$3):D325))</f>
        <v>14580.45</v>
      </c>
      <c r="J326" s="1">
        <f>IF(A326&lt;=$C$4,"",MIN(INDEX($E$15:$E$713,A326-$C$4):E325))</f>
        <v>14567</v>
      </c>
      <c r="K326" t="str">
        <f t="shared" si="58"/>
        <v/>
      </c>
      <c r="L326" s="1" t="str">
        <f t="shared" si="56"/>
        <v/>
      </c>
      <c r="M326" s="1">
        <f t="shared" si="59"/>
        <v>14559.749001470118</v>
      </c>
      <c r="N326" s="1">
        <f t="shared" si="60"/>
        <v>14593.501997059766</v>
      </c>
      <c r="O326" t="str">
        <f t="shared" si="57"/>
        <v>buy</v>
      </c>
      <c r="P326" s="1">
        <f t="shared" si="61"/>
        <v>14571</v>
      </c>
      <c r="Q326" s="1">
        <f t="shared" si="62"/>
        <v>11.250998529882894</v>
      </c>
      <c r="R326" t="str">
        <f t="shared" si="65"/>
        <v/>
      </c>
      <c r="S326" t="str">
        <f t="shared" si="63"/>
        <v/>
      </c>
      <c r="AA326" t="str">
        <f t="shared" si="54"/>
        <v/>
      </c>
      <c r="AB326" t="str">
        <f t="shared" si="53"/>
        <v/>
      </c>
    </row>
    <row r="327" spans="1:28" x14ac:dyDescent="0.3">
      <c r="A327">
        <v>313</v>
      </c>
      <c r="B327" t="s">
        <v>362</v>
      </c>
      <c r="C327">
        <v>14575</v>
      </c>
      <c r="D327">
        <v>14583.05</v>
      </c>
      <c r="E327">
        <v>14566.85</v>
      </c>
      <c r="F327">
        <v>14571.05</v>
      </c>
      <c r="G327" s="1">
        <f t="shared" si="55"/>
        <v>8.6499999999996362</v>
      </c>
      <c r="H327" s="1">
        <f t="shared" si="64"/>
        <v>10.848482313563395</v>
      </c>
      <c r="I327" s="1">
        <f>IF(A327&lt;=$C$3,"",MAX(INDEX($D$15:$D$713,A327-$C$3):D326))</f>
        <v>14579.6</v>
      </c>
      <c r="J327" s="1">
        <f>IF(A327&lt;=$C$4,"",MIN(INDEX($E$15:$E$713,A327-$C$4):E326))</f>
        <v>14567</v>
      </c>
      <c r="K327" t="str">
        <f t="shared" si="58"/>
        <v>buy</v>
      </c>
      <c r="L327" s="1">
        <f t="shared" si="56"/>
        <v>14579.6</v>
      </c>
      <c r="M327" s="1">
        <f t="shared" si="59"/>
        <v>14559.749001470118</v>
      </c>
      <c r="N327" s="1">
        <f t="shared" si="60"/>
        <v>14593.501997059766</v>
      </c>
      <c r="O327" t="str">
        <f t="shared" si="57"/>
        <v>buy</v>
      </c>
      <c r="P327" s="1">
        <f t="shared" si="61"/>
        <v>14571</v>
      </c>
      <c r="Q327" s="1">
        <f t="shared" si="62"/>
        <v>11.250998529882894</v>
      </c>
      <c r="R327" t="str">
        <f t="shared" si="65"/>
        <v/>
      </c>
      <c r="S327" t="str">
        <f t="shared" si="63"/>
        <v/>
      </c>
      <c r="AA327">
        <f t="shared" si="54"/>
        <v>1</v>
      </c>
      <c r="AB327">
        <f t="shared" si="53"/>
        <v>1</v>
      </c>
    </row>
    <row r="328" spans="1:28" x14ac:dyDescent="0.3">
      <c r="A328">
        <v>314</v>
      </c>
      <c r="B328" t="s">
        <v>363</v>
      </c>
      <c r="C328">
        <v>14571.15</v>
      </c>
      <c r="D328">
        <v>14579.15</v>
      </c>
      <c r="E328">
        <v>14568.1</v>
      </c>
      <c r="F328">
        <v>14571</v>
      </c>
      <c r="G328" s="1">
        <f t="shared" si="55"/>
        <v>16.199999999998909</v>
      </c>
      <c r="H328" s="1">
        <f t="shared" si="64"/>
        <v>11.11605819788517</v>
      </c>
      <c r="I328" s="1">
        <f>IF(A328&lt;=$C$3,"",MAX(INDEX($D$15:$D$713,A328-$C$3):D327))</f>
        <v>14583.05</v>
      </c>
      <c r="J328" s="1">
        <f>IF(A328&lt;=$C$4,"",MIN(INDEX($E$15:$E$713,A328-$C$4):E327))</f>
        <v>14566.85</v>
      </c>
      <c r="K328" t="str">
        <f t="shared" si="58"/>
        <v/>
      </c>
      <c r="L328" s="1" t="str">
        <f t="shared" si="56"/>
        <v/>
      </c>
      <c r="M328" s="1">
        <f t="shared" si="59"/>
        <v>14559.749001470118</v>
      </c>
      <c r="N328" s="1">
        <f t="shared" si="60"/>
        <v>14593.501997059766</v>
      </c>
      <c r="O328" t="str">
        <f t="shared" si="57"/>
        <v>buy</v>
      </c>
      <c r="P328" s="1">
        <f t="shared" si="61"/>
        <v>14571</v>
      </c>
      <c r="Q328" s="1">
        <f t="shared" si="62"/>
        <v>11.250998529882894</v>
      </c>
      <c r="R328" t="str">
        <f t="shared" si="65"/>
        <v/>
      </c>
      <c r="S328" t="str">
        <f t="shared" si="63"/>
        <v/>
      </c>
      <c r="AA328" t="str">
        <f t="shared" si="54"/>
        <v/>
      </c>
      <c r="AB328" t="str">
        <f t="shared" si="53"/>
        <v/>
      </c>
    </row>
    <row r="329" spans="1:28" x14ac:dyDescent="0.3">
      <c r="A329">
        <v>315</v>
      </c>
      <c r="B329" t="s">
        <v>364</v>
      </c>
      <c r="C329">
        <v>14570.75</v>
      </c>
      <c r="D329">
        <v>14574.65</v>
      </c>
      <c r="E329">
        <v>14566.2</v>
      </c>
      <c r="F329">
        <v>14569</v>
      </c>
      <c r="G329" s="1">
        <f t="shared" si="55"/>
        <v>11.049999999999272</v>
      </c>
      <c r="H329" s="1">
        <f t="shared" si="64"/>
        <v>11.112755287990876</v>
      </c>
      <c r="I329" s="1">
        <f>IF(A329&lt;=$C$3,"",MAX(INDEX($D$15:$D$713,A329-$C$3):D328))</f>
        <v>14583.05</v>
      </c>
      <c r="J329" s="1">
        <f>IF(A329&lt;=$C$4,"",MIN(INDEX($E$15:$E$713,A329-$C$4):E328))</f>
        <v>14566.85</v>
      </c>
      <c r="K329" t="str">
        <f t="shared" si="58"/>
        <v>sell</v>
      </c>
      <c r="L329" s="1">
        <f t="shared" si="56"/>
        <v>14566.85</v>
      </c>
      <c r="M329" s="1">
        <f t="shared" si="59"/>
        <v>14559.749001470118</v>
      </c>
      <c r="N329" s="1">
        <f t="shared" si="60"/>
        <v>14593.501997059766</v>
      </c>
      <c r="O329" t="str">
        <f t="shared" si="57"/>
        <v>buy</v>
      </c>
      <c r="P329" s="1">
        <f t="shared" si="61"/>
        <v>14571</v>
      </c>
      <c r="Q329" s="1">
        <f t="shared" si="62"/>
        <v>11.250998529882894</v>
      </c>
      <c r="R329" t="str">
        <f t="shared" si="65"/>
        <v/>
      </c>
      <c r="S329" t="str">
        <f t="shared" si="63"/>
        <v/>
      </c>
      <c r="AA329" t="str">
        <f t="shared" si="54"/>
        <v/>
      </c>
      <c r="AB329" t="str">
        <f t="shared" si="53"/>
        <v/>
      </c>
    </row>
    <row r="330" spans="1:28" x14ac:dyDescent="0.3">
      <c r="A330">
        <v>316</v>
      </c>
      <c r="B330" t="s">
        <v>365</v>
      </c>
      <c r="C330">
        <v>14568.65</v>
      </c>
      <c r="D330">
        <v>14570.7</v>
      </c>
      <c r="E330">
        <v>14567.15</v>
      </c>
      <c r="F330">
        <v>14569.15</v>
      </c>
      <c r="G330" s="1">
        <f t="shared" si="55"/>
        <v>8.4499999999989086</v>
      </c>
      <c r="H330" s="1">
        <f t="shared" si="64"/>
        <v>10.979617523591276</v>
      </c>
      <c r="I330" s="1">
        <f>IF(A330&lt;=$C$3,"",MAX(INDEX($D$15:$D$713,A330-$C$3):D329))</f>
        <v>14583.05</v>
      </c>
      <c r="J330" s="1">
        <f>IF(A330&lt;=$C$4,"",MIN(INDEX($E$15:$E$713,A330-$C$4):E329))</f>
        <v>14566.2</v>
      </c>
      <c r="K330" t="str">
        <f t="shared" si="58"/>
        <v/>
      </c>
      <c r="L330" s="1" t="str">
        <f t="shared" si="56"/>
        <v/>
      </c>
      <c r="M330" s="1">
        <f t="shared" si="59"/>
        <v>14559.749001470118</v>
      </c>
      <c r="N330" s="1">
        <f t="shared" si="60"/>
        <v>14593.501997059766</v>
      </c>
      <c r="O330" t="str">
        <f t="shared" si="57"/>
        <v>buy</v>
      </c>
      <c r="P330" s="1">
        <f t="shared" si="61"/>
        <v>14571</v>
      </c>
      <c r="Q330" s="1">
        <f t="shared" si="62"/>
        <v>11.250998529882894</v>
      </c>
      <c r="R330" t="str">
        <f t="shared" si="65"/>
        <v/>
      </c>
      <c r="S330" t="str">
        <f t="shared" si="63"/>
        <v/>
      </c>
      <c r="AA330" t="str">
        <f t="shared" si="54"/>
        <v/>
      </c>
      <c r="AB330" t="str">
        <f t="shared" si="53"/>
        <v/>
      </c>
    </row>
    <row r="331" spans="1:28" x14ac:dyDescent="0.3">
      <c r="A331">
        <v>317</v>
      </c>
      <c r="B331" t="s">
        <v>366</v>
      </c>
      <c r="C331">
        <v>14569.25</v>
      </c>
      <c r="D331">
        <v>14573.9</v>
      </c>
      <c r="E331">
        <v>14566.2</v>
      </c>
      <c r="F331">
        <v>14569.05</v>
      </c>
      <c r="G331" s="1">
        <f t="shared" si="55"/>
        <v>3.5500000000010914</v>
      </c>
      <c r="H331" s="1">
        <f t="shared" si="64"/>
        <v>10.608136647411767</v>
      </c>
      <c r="I331" s="1">
        <f>IF(A331&lt;=$C$3,"",MAX(INDEX($D$15:$D$713,A331-$C$3):D330))</f>
        <v>14579.15</v>
      </c>
      <c r="J331" s="1">
        <f>IF(A331&lt;=$C$4,"",MIN(INDEX($E$15:$E$713,A331-$C$4):E330))</f>
        <v>14566.2</v>
      </c>
      <c r="K331" t="str">
        <f t="shared" si="58"/>
        <v>sell</v>
      </c>
      <c r="L331" s="1">
        <f t="shared" si="56"/>
        <v>14566.2</v>
      </c>
      <c r="M331" s="1">
        <f t="shared" si="59"/>
        <v>14559.749001470118</v>
      </c>
      <c r="N331" s="1">
        <f t="shared" si="60"/>
        <v>14593.501997059766</v>
      </c>
      <c r="O331" t="str">
        <f t="shared" si="57"/>
        <v>buy</v>
      </c>
      <c r="P331" s="1">
        <f t="shared" si="61"/>
        <v>14571</v>
      </c>
      <c r="Q331" s="1">
        <f t="shared" si="62"/>
        <v>11.250998529882894</v>
      </c>
      <c r="R331" t="str">
        <f t="shared" si="65"/>
        <v/>
      </c>
      <c r="S331" t="str">
        <f t="shared" si="63"/>
        <v/>
      </c>
      <c r="AA331" t="str">
        <f t="shared" si="54"/>
        <v/>
      </c>
      <c r="AB331" t="str">
        <f t="shared" si="53"/>
        <v/>
      </c>
    </row>
    <row r="332" spans="1:28" x14ac:dyDescent="0.3">
      <c r="A332">
        <v>318</v>
      </c>
      <c r="B332" t="s">
        <v>367</v>
      </c>
      <c r="C332">
        <v>14569.45</v>
      </c>
      <c r="D332">
        <v>14576.95</v>
      </c>
      <c r="E332">
        <v>14564.1</v>
      </c>
      <c r="F332">
        <v>14574.05</v>
      </c>
      <c r="G332" s="1">
        <f t="shared" si="55"/>
        <v>7.6999999999989086</v>
      </c>
      <c r="H332" s="1">
        <f t="shared" si="64"/>
        <v>10.462729815041124</v>
      </c>
      <c r="I332" s="1">
        <f>IF(A332&lt;=$C$3,"",MAX(INDEX($D$15:$D$713,A332-$C$3):D331))</f>
        <v>14574.65</v>
      </c>
      <c r="J332" s="1">
        <f>IF(A332&lt;=$C$4,"",MIN(INDEX($E$15:$E$713,A332-$C$4):E331))</f>
        <v>14566.2</v>
      </c>
      <c r="K332" t="str">
        <f t="shared" si="58"/>
        <v>buy</v>
      </c>
      <c r="L332" s="1">
        <f t="shared" si="56"/>
        <v>14574.65</v>
      </c>
      <c r="M332" s="1">
        <f t="shared" si="59"/>
        <v>14559.749001470118</v>
      </c>
      <c r="N332" s="1">
        <f t="shared" si="60"/>
        <v>14593.501997059766</v>
      </c>
      <c r="O332" t="str">
        <f t="shared" si="57"/>
        <v>buy</v>
      </c>
      <c r="P332" s="1">
        <f t="shared" si="61"/>
        <v>14571</v>
      </c>
      <c r="Q332" s="1">
        <f t="shared" si="62"/>
        <v>11.250998529882894</v>
      </c>
      <c r="R332" t="str">
        <f t="shared" si="65"/>
        <v/>
      </c>
      <c r="S332" t="str">
        <f t="shared" si="63"/>
        <v/>
      </c>
      <c r="AA332">
        <f t="shared" si="54"/>
        <v>1</v>
      </c>
      <c r="AB332">
        <f t="shared" si="53"/>
        <v>1</v>
      </c>
    </row>
    <row r="333" spans="1:28" x14ac:dyDescent="0.3">
      <c r="A333">
        <v>319</v>
      </c>
      <c r="B333" t="s">
        <v>368</v>
      </c>
      <c r="C333">
        <v>14574.2</v>
      </c>
      <c r="D333">
        <v>14582.05</v>
      </c>
      <c r="E333">
        <v>14569.55</v>
      </c>
      <c r="F333">
        <v>14577.05</v>
      </c>
      <c r="G333" s="1">
        <f t="shared" si="55"/>
        <v>12.850000000000364</v>
      </c>
      <c r="H333" s="1">
        <f t="shared" si="64"/>
        <v>10.582093324289087</v>
      </c>
      <c r="I333" s="1">
        <f>IF(A333&lt;=$C$3,"",MAX(INDEX($D$15:$D$713,A333-$C$3):D332))</f>
        <v>14576.95</v>
      </c>
      <c r="J333" s="1">
        <f>IF(A333&lt;=$C$4,"",MIN(INDEX($E$15:$E$713,A333-$C$4):E332))</f>
        <v>14564.1</v>
      </c>
      <c r="K333" t="str">
        <f t="shared" si="58"/>
        <v>buy</v>
      </c>
      <c r="L333" s="1">
        <f t="shared" si="56"/>
        <v>14576.95</v>
      </c>
      <c r="M333" s="1">
        <f t="shared" si="59"/>
        <v>14559.749001470118</v>
      </c>
      <c r="N333" s="1">
        <f t="shared" si="60"/>
        <v>14593.501997059766</v>
      </c>
      <c r="O333" t="str">
        <f t="shared" si="57"/>
        <v>buy</v>
      </c>
      <c r="P333" s="1">
        <f t="shared" si="61"/>
        <v>14571</v>
      </c>
      <c r="Q333" s="1">
        <f t="shared" si="62"/>
        <v>11.250998529882894</v>
      </c>
      <c r="R333" t="str">
        <f t="shared" si="65"/>
        <v/>
      </c>
      <c r="S333" t="str">
        <f t="shared" si="63"/>
        <v/>
      </c>
      <c r="AA333">
        <f t="shared" si="54"/>
        <v>1</v>
      </c>
      <c r="AB333">
        <f t="shared" si="53"/>
        <v>1</v>
      </c>
    </row>
    <row r="334" spans="1:28" x14ac:dyDescent="0.3">
      <c r="A334">
        <v>320</v>
      </c>
      <c r="B334" t="s">
        <v>369</v>
      </c>
      <c r="C334">
        <v>14577</v>
      </c>
      <c r="D334">
        <v>14585.3</v>
      </c>
      <c r="E334">
        <v>14575.1</v>
      </c>
      <c r="F334">
        <v>14576.9</v>
      </c>
      <c r="G334" s="1">
        <f t="shared" si="55"/>
        <v>12.5</v>
      </c>
      <c r="H334" s="1">
        <f t="shared" si="64"/>
        <v>10.677988658074632</v>
      </c>
      <c r="I334" s="1">
        <f>IF(A334&lt;=$C$3,"",MAX(INDEX($D$15:$D$713,A334-$C$3):D333))</f>
        <v>14582.05</v>
      </c>
      <c r="J334" s="1">
        <f>IF(A334&lt;=$C$4,"",MIN(INDEX($E$15:$E$713,A334-$C$4):E333))</f>
        <v>14564.1</v>
      </c>
      <c r="K334" t="str">
        <f t="shared" si="58"/>
        <v>buy</v>
      </c>
      <c r="L334" s="1">
        <f t="shared" si="56"/>
        <v>14582.05</v>
      </c>
      <c r="M334" s="1">
        <f t="shared" si="59"/>
        <v>14559.749001470118</v>
      </c>
      <c r="N334" s="1">
        <f t="shared" si="60"/>
        <v>14593.501997059766</v>
      </c>
      <c r="O334" t="str">
        <f t="shared" si="57"/>
        <v>buy</v>
      </c>
      <c r="P334" s="1">
        <f t="shared" si="61"/>
        <v>14571</v>
      </c>
      <c r="Q334" s="1">
        <f t="shared" si="62"/>
        <v>11.250998529882894</v>
      </c>
      <c r="R334" t="str">
        <f t="shared" si="65"/>
        <v/>
      </c>
      <c r="S334" t="str">
        <f t="shared" si="63"/>
        <v/>
      </c>
      <c r="AA334">
        <f t="shared" si="54"/>
        <v>1</v>
      </c>
      <c r="AB334">
        <f t="shared" si="53"/>
        <v>1</v>
      </c>
    </row>
    <row r="335" spans="1:28" x14ac:dyDescent="0.3">
      <c r="A335">
        <v>321</v>
      </c>
      <c r="B335" t="s">
        <v>370</v>
      </c>
      <c r="C335">
        <v>14576.65</v>
      </c>
      <c r="D335">
        <v>14580.1</v>
      </c>
      <c r="E335">
        <v>14567.15</v>
      </c>
      <c r="F335">
        <v>14577.4</v>
      </c>
      <c r="G335" s="1">
        <f t="shared" si="55"/>
        <v>10.199999999998909</v>
      </c>
      <c r="H335" s="1">
        <f t="shared" si="64"/>
        <v>10.654089225170846</v>
      </c>
      <c r="I335" s="1">
        <f>IF(A335&lt;=$C$3,"",MAX(INDEX($D$15:$D$713,A335-$C$3):D334))</f>
        <v>14585.3</v>
      </c>
      <c r="J335" s="1">
        <f>IF(A335&lt;=$C$4,"",MIN(INDEX($E$15:$E$713,A335-$C$4):E334))</f>
        <v>14564.1</v>
      </c>
      <c r="K335" t="str">
        <f t="shared" si="58"/>
        <v/>
      </c>
      <c r="L335" s="1" t="str">
        <f t="shared" si="56"/>
        <v/>
      </c>
      <c r="M335" s="1">
        <f t="shared" si="59"/>
        <v>14559.749001470118</v>
      </c>
      <c r="N335" s="1">
        <f t="shared" si="60"/>
        <v>14593.501997059766</v>
      </c>
      <c r="O335" t="str">
        <f t="shared" si="57"/>
        <v>buy</v>
      </c>
      <c r="P335" s="1">
        <f t="shared" si="61"/>
        <v>14571</v>
      </c>
      <c r="Q335" s="1">
        <f t="shared" si="62"/>
        <v>11.250998529882894</v>
      </c>
      <c r="R335" t="str">
        <f t="shared" si="65"/>
        <v/>
      </c>
      <c r="S335" t="str">
        <f t="shared" si="63"/>
        <v/>
      </c>
      <c r="AA335" t="str">
        <f t="shared" si="54"/>
        <v/>
      </c>
      <c r="AB335" t="str">
        <f t="shared" si="53"/>
        <v/>
      </c>
    </row>
    <row r="336" spans="1:28" x14ac:dyDescent="0.3">
      <c r="A336">
        <v>322</v>
      </c>
      <c r="B336" t="s">
        <v>371</v>
      </c>
      <c r="C336">
        <v>14577.2</v>
      </c>
      <c r="D336">
        <v>14579.2</v>
      </c>
      <c r="E336">
        <v>14571.35</v>
      </c>
      <c r="F336">
        <v>14574</v>
      </c>
      <c r="G336" s="1">
        <f t="shared" si="55"/>
        <v>12.950000000000728</v>
      </c>
      <c r="H336" s="1">
        <f t="shared" si="64"/>
        <v>10.768884763912341</v>
      </c>
      <c r="I336" s="1">
        <f>IF(A336&lt;=$C$3,"",MAX(INDEX($D$15:$D$713,A336-$C$3):D335))</f>
        <v>14585.3</v>
      </c>
      <c r="J336" s="1">
        <f>IF(A336&lt;=$C$4,"",MIN(INDEX($E$15:$E$713,A336-$C$4):E335))</f>
        <v>14567.15</v>
      </c>
      <c r="K336" t="str">
        <f t="shared" si="58"/>
        <v/>
      </c>
      <c r="L336" s="1" t="str">
        <f t="shared" si="56"/>
        <v/>
      </c>
      <c r="M336" s="1">
        <f t="shared" si="59"/>
        <v>14559.749001470118</v>
      </c>
      <c r="N336" s="1">
        <f t="shared" si="60"/>
        <v>14593.501997059766</v>
      </c>
      <c r="O336" t="str">
        <f t="shared" si="57"/>
        <v>buy</v>
      </c>
      <c r="P336" s="1">
        <f t="shared" si="61"/>
        <v>14571</v>
      </c>
      <c r="Q336" s="1">
        <f t="shared" si="62"/>
        <v>11.250998529882894</v>
      </c>
      <c r="R336" t="str">
        <f t="shared" si="65"/>
        <v/>
      </c>
      <c r="S336" t="str">
        <f t="shared" si="63"/>
        <v/>
      </c>
      <c r="AA336" t="str">
        <f t="shared" si="54"/>
        <v/>
      </c>
      <c r="AB336" t="str">
        <f t="shared" ref="AB336:AB399" si="66">IF(AND(AA336=1,O336="buy"),1,"")</f>
        <v/>
      </c>
    </row>
    <row r="337" spans="1:28" x14ac:dyDescent="0.3">
      <c r="A337">
        <v>323</v>
      </c>
      <c r="B337" t="s">
        <v>372</v>
      </c>
      <c r="C337">
        <v>14573.95</v>
      </c>
      <c r="D337">
        <v>14583.2</v>
      </c>
      <c r="E337">
        <v>14568.15</v>
      </c>
      <c r="F337">
        <v>14578.65</v>
      </c>
      <c r="G337" s="1">
        <f t="shared" si="55"/>
        <v>7.8500000000003638</v>
      </c>
      <c r="H337" s="1">
        <f t="shared" si="64"/>
        <v>10.622940525716743</v>
      </c>
      <c r="I337" s="1">
        <f>IF(A337&lt;=$C$3,"",MAX(INDEX($D$15:$D$713,A337-$C$3):D336))</f>
        <v>14585.3</v>
      </c>
      <c r="J337" s="1">
        <f>IF(A337&lt;=$C$4,"",MIN(INDEX($E$15:$E$713,A337-$C$4):E336))</f>
        <v>14567.15</v>
      </c>
      <c r="K337" t="str">
        <f t="shared" si="58"/>
        <v/>
      </c>
      <c r="L337" s="1" t="str">
        <f t="shared" si="56"/>
        <v/>
      </c>
      <c r="M337" s="1">
        <f t="shared" si="59"/>
        <v>14559.749001470118</v>
      </c>
      <c r="N337" s="1">
        <f t="shared" si="60"/>
        <v>14593.501997059766</v>
      </c>
      <c r="O337" t="str">
        <f t="shared" si="57"/>
        <v>buy</v>
      </c>
      <c r="P337" s="1">
        <f t="shared" si="61"/>
        <v>14571</v>
      </c>
      <c r="Q337" s="1">
        <f t="shared" si="62"/>
        <v>11.250998529882894</v>
      </c>
      <c r="R337" t="str">
        <f t="shared" si="65"/>
        <v/>
      </c>
      <c r="S337" t="str">
        <f t="shared" si="63"/>
        <v/>
      </c>
      <c r="AA337" t="str">
        <f t="shared" ref="AA337:AA400" si="67">IF(K337="buy",1,"")</f>
        <v/>
      </c>
      <c r="AB337" t="str">
        <f t="shared" si="66"/>
        <v/>
      </c>
    </row>
    <row r="338" spans="1:28" x14ac:dyDescent="0.3">
      <c r="A338">
        <v>324</v>
      </c>
      <c r="B338" t="s">
        <v>373</v>
      </c>
      <c r="C338">
        <v>14578.35</v>
      </c>
      <c r="D338">
        <v>14581.8</v>
      </c>
      <c r="E338">
        <v>14575.15</v>
      </c>
      <c r="F338">
        <v>14577.8</v>
      </c>
      <c r="G338" s="1">
        <f t="shared" ref="G338:G401" si="68">MAX(D337-E337,F336-E337,D337-F336)</f>
        <v>15.050000000001091</v>
      </c>
      <c r="H338" s="1">
        <f t="shared" si="64"/>
        <v>10.844293499430961</v>
      </c>
      <c r="I338" s="1">
        <f>IF(A338&lt;=$C$3,"",MAX(INDEX($D$15:$D$713,A338-$C$3):D337))</f>
        <v>14583.2</v>
      </c>
      <c r="J338" s="1">
        <f>IF(A338&lt;=$C$4,"",MIN(INDEX($E$15:$E$713,A338-$C$4):E337))</f>
        <v>14567.15</v>
      </c>
      <c r="K338" t="str">
        <f t="shared" si="58"/>
        <v/>
      </c>
      <c r="L338" s="1" t="str">
        <f t="shared" si="56"/>
        <v/>
      </c>
      <c r="M338" s="1">
        <f t="shared" si="59"/>
        <v>14559.749001470118</v>
      </c>
      <c r="N338" s="1">
        <f t="shared" si="60"/>
        <v>14593.501997059766</v>
      </c>
      <c r="O338" t="str">
        <f t="shared" si="57"/>
        <v>buy</v>
      </c>
      <c r="P338" s="1">
        <f t="shared" si="61"/>
        <v>14571</v>
      </c>
      <c r="Q338" s="1">
        <f t="shared" si="62"/>
        <v>11.250998529882894</v>
      </c>
      <c r="R338" t="str">
        <f t="shared" si="65"/>
        <v/>
      </c>
      <c r="S338" t="str">
        <f t="shared" si="63"/>
        <v/>
      </c>
      <c r="AA338" t="str">
        <f t="shared" si="67"/>
        <v/>
      </c>
      <c r="AB338" t="str">
        <f t="shared" si="66"/>
        <v/>
      </c>
    </row>
    <row r="339" spans="1:28" x14ac:dyDescent="0.3">
      <c r="A339">
        <v>325</v>
      </c>
      <c r="B339" t="s">
        <v>374</v>
      </c>
      <c r="C339">
        <v>14577.6</v>
      </c>
      <c r="D339">
        <v>14583.55</v>
      </c>
      <c r="E339">
        <v>14568.55</v>
      </c>
      <c r="F339">
        <v>14571.15</v>
      </c>
      <c r="G339" s="1">
        <f t="shared" si="68"/>
        <v>6.6499999999996362</v>
      </c>
      <c r="H339" s="1">
        <f t="shared" si="64"/>
        <v>10.634578824459394</v>
      </c>
      <c r="I339" s="1">
        <f>IF(A339&lt;=$C$3,"",MAX(INDEX($D$15:$D$713,A339-$C$3):D338))</f>
        <v>14583.2</v>
      </c>
      <c r="J339" s="1">
        <f>IF(A339&lt;=$C$4,"",MIN(INDEX($E$15:$E$713,A339-$C$4):E338))</f>
        <v>14568.15</v>
      </c>
      <c r="K339" t="str">
        <f t="shared" si="58"/>
        <v>buy</v>
      </c>
      <c r="L339" s="1">
        <f t="shared" ref="L339:L402" si="69">IF(K339="buy",I339,IF(K339="sell",J339,""))</f>
        <v>14583.2</v>
      </c>
      <c r="M339" s="1">
        <f t="shared" si="59"/>
        <v>14559.749001470118</v>
      </c>
      <c r="N339" s="1">
        <f t="shared" si="60"/>
        <v>14593.501997059766</v>
      </c>
      <c r="O339" t="str">
        <f t="shared" ref="O339:O402" si="70">IF(OR(O338="",O338="SL",O338="TP"),K339,IF(O338="buy",IF(E339&lt;M338,"SL",IF(D339&gt;N338,"TP",O338)),IF(O338="sell",IF(D339&gt;M338,"SL",IF(E339&lt;N338,"TP",O338)),"")))</f>
        <v>buy</v>
      </c>
      <c r="P339" s="1">
        <f t="shared" si="61"/>
        <v>14571</v>
      </c>
      <c r="Q339" s="1">
        <f t="shared" si="62"/>
        <v>11.250998529882894</v>
      </c>
      <c r="R339" t="str">
        <f t="shared" si="65"/>
        <v/>
      </c>
      <c r="S339" t="str">
        <f t="shared" si="63"/>
        <v/>
      </c>
      <c r="AA339">
        <f t="shared" si="67"/>
        <v>1</v>
      </c>
      <c r="AB339">
        <f t="shared" si="66"/>
        <v>1</v>
      </c>
    </row>
    <row r="340" spans="1:28" x14ac:dyDescent="0.3">
      <c r="A340">
        <v>326</v>
      </c>
      <c r="B340" t="s">
        <v>375</v>
      </c>
      <c r="C340">
        <v>14571.4</v>
      </c>
      <c r="D340">
        <v>14580.7</v>
      </c>
      <c r="E340">
        <v>14562.45</v>
      </c>
      <c r="F340">
        <v>14571.1</v>
      </c>
      <c r="G340" s="1">
        <f t="shared" si="68"/>
        <v>15</v>
      </c>
      <c r="H340" s="1">
        <f t="shared" si="64"/>
        <v>10.852849883236425</v>
      </c>
      <c r="I340" s="1">
        <f>IF(A340&lt;=$C$3,"",MAX(INDEX($D$15:$D$713,A340-$C$3):D339))</f>
        <v>14583.55</v>
      </c>
      <c r="J340" s="1">
        <f>IF(A340&lt;=$C$4,"",MIN(INDEX($E$15:$E$713,A340-$C$4):E339))</f>
        <v>14568.15</v>
      </c>
      <c r="K340" t="str">
        <f t="shared" si="58"/>
        <v>sell</v>
      </c>
      <c r="L340" s="1">
        <f t="shared" si="69"/>
        <v>14568.15</v>
      </c>
      <c r="M340" s="1">
        <f t="shared" si="59"/>
        <v>14559.749001470118</v>
      </c>
      <c r="N340" s="1">
        <f t="shared" si="60"/>
        <v>14593.501997059766</v>
      </c>
      <c r="O340" t="str">
        <f t="shared" si="70"/>
        <v>buy</v>
      </c>
      <c r="P340" s="1">
        <f t="shared" si="61"/>
        <v>14571</v>
      </c>
      <c r="Q340" s="1">
        <f t="shared" si="62"/>
        <v>11.250998529882894</v>
      </c>
      <c r="R340" t="str">
        <f t="shared" si="65"/>
        <v/>
      </c>
      <c r="S340" t="str">
        <f t="shared" si="63"/>
        <v/>
      </c>
      <c r="AA340" t="str">
        <f t="shared" si="67"/>
        <v/>
      </c>
      <c r="AB340" t="str">
        <f t="shared" si="66"/>
        <v/>
      </c>
    </row>
    <row r="341" spans="1:28" x14ac:dyDescent="0.3">
      <c r="A341">
        <v>327</v>
      </c>
      <c r="B341" t="s">
        <v>376</v>
      </c>
      <c r="C341">
        <v>14571.35</v>
      </c>
      <c r="D341">
        <v>14577.35</v>
      </c>
      <c r="E341">
        <v>14567.55</v>
      </c>
      <c r="F341">
        <v>14574.2</v>
      </c>
      <c r="G341" s="1">
        <f t="shared" si="68"/>
        <v>18.25</v>
      </c>
      <c r="H341" s="1">
        <f t="shared" si="64"/>
        <v>11.222707389074603</v>
      </c>
      <c r="I341" s="1">
        <f>IF(A341&lt;=$C$3,"",MAX(INDEX($D$15:$D$713,A341-$C$3):D340))</f>
        <v>14583.55</v>
      </c>
      <c r="J341" s="1">
        <f>IF(A341&lt;=$C$4,"",MIN(INDEX($E$15:$E$713,A341-$C$4):E340))</f>
        <v>14562.45</v>
      </c>
      <c r="K341" t="str">
        <f t="shared" si="58"/>
        <v/>
      </c>
      <c r="L341" s="1" t="str">
        <f t="shared" si="69"/>
        <v/>
      </c>
      <c r="M341" s="1">
        <f t="shared" si="59"/>
        <v>14559.749001470118</v>
      </c>
      <c r="N341" s="1">
        <f t="shared" si="60"/>
        <v>14593.501997059766</v>
      </c>
      <c r="O341" t="str">
        <f t="shared" si="70"/>
        <v>buy</v>
      </c>
      <c r="P341" s="1">
        <f t="shared" si="61"/>
        <v>14571</v>
      </c>
      <c r="Q341" s="1">
        <f t="shared" si="62"/>
        <v>11.250998529882894</v>
      </c>
      <c r="R341" t="str">
        <f t="shared" si="65"/>
        <v/>
      </c>
      <c r="S341" t="str">
        <f t="shared" si="63"/>
        <v/>
      </c>
      <c r="AA341" t="str">
        <f t="shared" si="67"/>
        <v/>
      </c>
      <c r="AB341" t="str">
        <f t="shared" si="66"/>
        <v/>
      </c>
    </row>
    <row r="342" spans="1:28" x14ac:dyDescent="0.3">
      <c r="A342">
        <v>328</v>
      </c>
      <c r="B342" t="s">
        <v>377</v>
      </c>
      <c r="C342">
        <v>14574.75</v>
      </c>
      <c r="D342">
        <v>14577.2</v>
      </c>
      <c r="E342">
        <v>14568.3</v>
      </c>
      <c r="F342">
        <v>14572.7</v>
      </c>
      <c r="G342" s="1">
        <f t="shared" si="68"/>
        <v>9.8000000000010914</v>
      </c>
      <c r="H342" s="1">
        <f t="shared" si="64"/>
        <v>11.151572019620927</v>
      </c>
      <c r="I342" s="1">
        <f>IF(A342&lt;=$C$3,"",MAX(INDEX($D$15:$D$713,A342-$C$3):D341))</f>
        <v>14583.55</v>
      </c>
      <c r="J342" s="1">
        <f>IF(A342&lt;=$C$4,"",MIN(INDEX($E$15:$E$713,A342-$C$4):E341))</f>
        <v>14562.45</v>
      </c>
      <c r="K342" t="str">
        <f t="shared" si="58"/>
        <v/>
      </c>
      <c r="L342" s="1" t="str">
        <f t="shared" si="69"/>
        <v/>
      </c>
      <c r="M342" s="1">
        <f t="shared" si="59"/>
        <v>14559.749001470118</v>
      </c>
      <c r="N342" s="1">
        <f t="shared" si="60"/>
        <v>14593.501997059766</v>
      </c>
      <c r="O342" t="str">
        <f t="shared" si="70"/>
        <v>buy</v>
      </c>
      <c r="P342" s="1">
        <f t="shared" si="61"/>
        <v>14571</v>
      </c>
      <c r="Q342" s="1">
        <f t="shared" si="62"/>
        <v>11.250998529882894</v>
      </c>
      <c r="R342" t="str">
        <f t="shared" si="65"/>
        <v/>
      </c>
      <c r="S342" t="str">
        <f t="shared" si="63"/>
        <v/>
      </c>
      <c r="AA342" t="str">
        <f t="shared" si="67"/>
        <v/>
      </c>
      <c r="AB342" t="str">
        <f t="shared" si="66"/>
        <v/>
      </c>
    </row>
    <row r="343" spans="1:28" x14ac:dyDescent="0.3">
      <c r="A343">
        <v>329</v>
      </c>
      <c r="B343" t="s">
        <v>378</v>
      </c>
      <c r="C343">
        <v>14573.25</v>
      </c>
      <c r="D343">
        <v>14576.6</v>
      </c>
      <c r="E343">
        <v>14567.5</v>
      </c>
      <c r="F343">
        <v>14569.7</v>
      </c>
      <c r="G343" s="1">
        <f t="shared" si="68"/>
        <v>8.9000000000014552</v>
      </c>
      <c r="H343" s="1">
        <f t="shared" si="64"/>
        <v>11.038993418639953</v>
      </c>
      <c r="I343" s="1">
        <f>IF(A343&lt;=$C$3,"",MAX(INDEX($D$15:$D$713,A343-$C$3):D342))</f>
        <v>14580.7</v>
      </c>
      <c r="J343" s="1">
        <f>IF(A343&lt;=$C$4,"",MIN(INDEX($E$15:$E$713,A343-$C$4):E342))</f>
        <v>14562.45</v>
      </c>
      <c r="K343" t="str">
        <f t="shared" si="58"/>
        <v/>
      </c>
      <c r="L343" s="1" t="str">
        <f t="shared" si="69"/>
        <v/>
      </c>
      <c r="M343" s="1">
        <f t="shared" si="59"/>
        <v>14559.749001470118</v>
      </c>
      <c r="N343" s="1">
        <f t="shared" si="60"/>
        <v>14593.501997059766</v>
      </c>
      <c r="O343" t="str">
        <f t="shared" si="70"/>
        <v>buy</v>
      </c>
      <c r="P343" s="1">
        <f t="shared" si="61"/>
        <v>14571</v>
      </c>
      <c r="Q343" s="1">
        <f t="shared" si="62"/>
        <v>11.250998529882894</v>
      </c>
      <c r="R343" t="str">
        <f t="shared" si="65"/>
        <v/>
      </c>
      <c r="S343" t="str">
        <f t="shared" si="63"/>
        <v/>
      </c>
      <c r="AA343" t="str">
        <f t="shared" si="67"/>
        <v/>
      </c>
      <c r="AB343" t="str">
        <f t="shared" si="66"/>
        <v/>
      </c>
    </row>
    <row r="344" spans="1:28" x14ac:dyDescent="0.3">
      <c r="A344">
        <v>330</v>
      </c>
      <c r="B344" t="s">
        <v>379</v>
      </c>
      <c r="C344">
        <v>14570.1</v>
      </c>
      <c r="D344">
        <v>14573.85</v>
      </c>
      <c r="E344">
        <v>14566.35</v>
      </c>
      <c r="F344">
        <v>14571.7</v>
      </c>
      <c r="G344" s="1">
        <f t="shared" si="68"/>
        <v>9.1000000000003638</v>
      </c>
      <c r="H344" s="1">
        <f t="shared" si="64"/>
        <v>10.942043747707974</v>
      </c>
      <c r="I344" s="1">
        <f>IF(A344&lt;=$C$3,"",MAX(INDEX($D$15:$D$713,A344-$C$3):D343))</f>
        <v>14577.35</v>
      </c>
      <c r="J344" s="1">
        <f>IF(A344&lt;=$C$4,"",MIN(INDEX($E$15:$E$713,A344-$C$4):E343))</f>
        <v>14567.5</v>
      </c>
      <c r="K344" t="str">
        <f t="shared" si="58"/>
        <v>sell</v>
      </c>
      <c r="L344" s="1">
        <f t="shared" si="69"/>
        <v>14567.5</v>
      </c>
      <c r="M344" s="1">
        <f t="shared" si="59"/>
        <v>14559.749001470118</v>
      </c>
      <c r="N344" s="1">
        <f t="shared" si="60"/>
        <v>14593.501997059766</v>
      </c>
      <c r="O344" t="str">
        <f t="shared" si="70"/>
        <v>buy</v>
      </c>
      <c r="P344" s="1">
        <f t="shared" si="61"/>
        <v>14571</v>
      </c>
      <c r="Q344" s="1">
        <f t="shared" si="62"/>
        <v>11.250998529882894</v>
      </c>
      <c r="R344" t="str">
        <f t="shared" si="65"/>
        <v/>
      </c>
      <c r="S344" t="str">
        <f t="shared" si="63"/>
        <v/>
      </c>
      <c r="AA344" t="str">
        <f t="shared" si="67"/>
        <v/>
      </c>
      <c r="AB344" t="str">
        <f t="shared" si="66"/>
        <v/>
      </c>
    </row>
    <row r="345" spans="1:28" x14ac:dyDescent="0.3">
      <c r="A345">
        <v>331</v>
      </c>
      <c r="B345" t="s">
        <v>380</v>
      </c>
      <c r="C345">
        <v>14571</v>
      </c>
      <c r="D345">
        <v>14580</v>
      </c>
      <c r="E345">
        <v>14566.85</v>
      </c>
      <c r="F345">
        <v>14571.5</v>
      </c>
      <c r="G345" s="1">
        <f t="shared" si="68"/>
        <v>7.5</v>
      </c>
      <c r="H345" s="1">
        <f t="shared" si="64"/>
        <v>10.769941560322575</v>
      </c>
      <c r="I345" s="1">
        <f>IF(A345&lt;=$C$3,"",MAX(INDEX($D$15:$D$713,A345-$C$3):D344))</f>
        <v>14577.2</v>
      </c>
      <c r="J345" s="1">
        <f>IF(A345&lt;=$C$4,"",MIN(INDEX($E$15:$E$713,A345-$C$4):E344))</f>
        <v>14566.35</v>
      </c>
      <c r="K345" t="str">
        <f t="shared" si="58"/>
        <v>buy</v>
      </c>
      <c r="L345" s="1">
        <f t="shared" si="69"/>
        <v>14577.2</v>
      </c>
      <c r="M345" s="1">
        <f t="shared" si="59"/>
        <v>14559.749001470118</v>
      </c>
      <c r="N345" s="1">
        <f t="shared" si="60"/>
        <v>14593.501997059766</v>
      </c>
      <c r="O345" t="str">
        <f t="shared" si="70"/>
        <v>buy</v>
      </c>
      <c r="P345" s="1">
        <f t="shared" si="61"/>
        <v>14571</v>
      </c>
      <c r="Q345" s="1">
        <f t="shared" si="62"/>
        <v>11.250998529882894</v>
      </c>
      <c r="R345" t="str">
        <f t="shared" si="65"/>
        <v/>
      </c>
      <c r="S345" t="str">
        <f t="shared" si="63"/>
        <v/>
      </c>
      <c r="AA345">
        <f t="shared" si="67"/>
        <v>1</v>
      </c>
      <c r="AB345">
        <f t="shared" si="66"/>
        <v>1</v>
      </c>
    </row>
    <row r="346" spans="1:28" x14ac:dyDescent="0.3">
      <c r="A346">
        <v>332</v>
      </c>
      <c r="B346" t="s">
        <v>381</v>
      </c>
      <c r="C346">
        <v>14571.3</v>
      </c>
      <c r="D346">
        <v>14579.45</v>
      </c>
      <c r="E346">
        <v>14562.65</v>
      </c>
      <c r="F346">
        <v>14572.85</v>
      </c>
      <c r="G346" s="1">
        <f t="shared" si="68"/>
        <v>13.149999999999636</v>
      </c>
      <c r="H346" s="1">
        <f t="shared" si="64"/>
        <v>10.888944482306428</v>
      </c>
      <c r="I346" s="1">
        <f>IF(A346&lt;=$C$3,"",MAX(INDEX($D$15:$D$713,A346-$C$3):D345))</f>
        <v>14580</v>
      </c>
      <c r="J346" s="1">
        <f>IF(A346&lt;=$C$4,"",MIN(INDEX($E$15:$E$713,A346-$C$4):E345))</f>
        <v>14566.35</v>
      </c>
      <c r="K346" t="str">
        <f t="shared" si="58"/>
        <v>sell</v>
      </c>
      <c r="L346" s="1">
        <f t="shared" si="69"/>
        <v>14566.35</v>
      </c>
      <c r="M346" s="1">
        <f t="shared" si="59"/>
        <v>14559.749001470118</v>
      </c>
      <c r="N346" s="1">
        <f t="shared" si="60"/>
        <v>14593.501997059766</v>
      </c>
      <c r="O346" t="str">
        <f t="shared" si="70"/>
        <v>buy</v>
      </c>
      <c r="P346" s="1">
        <f t="shared" si="61"/>
        <v>14571</v>
      </c>
      <c r="Q346" s="1">
        <f t="shared" si="62"/>
        <v>11.250998529882894</v>
      </c>
      <c r="R346" t="str">
        <f t="shared" si="65"/>
        <v/>
      </c>
      <c r="S346" t="str">
        <f t="shared" si="63"/>
        <v/>
      </c>
      <c r="AA346" t="str">
        <f t="shared" si="67"/>
        <v/>
      </c>
      <c r="AB346" t="str">
        <f t="shared" si="66"/>
        <v/>
      </c>
    </row>
    <row r="347" spans="1:28" x14ac:dyDescent="0.3">
      <c r="A347">
        <v>333</v>
      </c>
      <c r="B347" t="s">
        <v>382</v>
      </c>
      <c r="C347">
        <v>14572.6</v>
      </c>
      <c r="D347">
        <v>14575.75</v>
      </c>
      <c r="E347">
        <v>14570.1</v>
      </c>
      <c r="F347">
        <v>14571.3</v>
      </c>
      <c r="G347" s="1">
        <f t="shared" si="68"/>
        <v>16.800000000001091</v>
      </c>
      <c r="H347" s="1">
        <f t="shared" si="64"/>
        <v>11.184497258191161</v>
      </c>
      <c r="I347" s="1">
        <f>IF(A347&lt;=$C$3,"",MAX(INDEX($D$15:$D$713,A347-$C$3):D346))</f>
        <v>14580</v>
      </c>
      <c r="J347" s="1">
        <f>IF(A347&lt;=$C$4,"",MIN(INDEX($E$15:$E$713,A347-$C$4):E346))</f>
        <v>14562.65</v>
      </c>
      <c r="K347" t="str">
        <f t="shared" si="58"/>
        <v/>
      </c>
      <c r="L347" s="1" t="str">
        <f t="shared" si="69"/>
        <v/>
      </c>
      <c r="M347" s="1">
        <f t="shared" si="59"/>
        <v>14559.749001470118</v>
      </c>
      <c r="N347" s="1">
        <f t="shared" si="60"/>
        <v>14593.501997059766</v>
      </c>
      <c r="O347" t="str">
        <f t="shared" si="70"/>
        <v>buy</v>
      </c>
      <c r="P347" s="1">
        <f t="shared" si="61"/>
        <v>14571</v>
      </c>
      <c r="Q347" s="1">
        <f t="shared" si="62"/>
        <v>11.250998529882894</v>
      </c>
      <c r="R347" t="str">
        <f t="shared" si="65"/>
        <v/>
      </c>
      <c r="S347" t="str">
        <f t="shared" si="63"/>
        <v/>
      </c>
      <c r="AA347" t="str">
        <f t="shared" si="67"/>
        <v/>
      </c>
      <c r="AB347" t="str">
        <f t="shared" si="66"/>
        <v/>
      </c>
    </row>
    <row r="348" spans="1:28" x14ac:dyDescent="0.3">
      <c r="A348">
        <v>334</v>
      </c>
      <c r="B348" t="s">
        <v>383</v>
      </c>
      <c r="C348">
        <v>14572.15</v>
      </c>
      <c r="D348">
        <v>14580.3</v>
      </c>
      <c r="E348">
        <v>14566.35</v>
      </c>
      <c r="F348">
        <v>14578.5</v>
      </c>
      <c r="G348" s="1">
        <f t="shared" si="68"/>
        <v>5.6499999999996362</v>
      </c>
      <c r="H348" s="1">
        <f t="shared" si="64"/>
        <v>10.907772395281585</v>
      </c>
      <c r="I348" s="1">
        <f>IF(A348&lt;=$C$3,"",MAX(INDEX($D$15:$D$713,A348-$C$3):D347))</f>
        <v>14580</v>
      </c>
      <c r="J348" s="1">
        <f>IF(A348&lt;=$C$4,"",MIN(INDEX($E$15:$E$713,A348-$C$4):E347))</f>
        <v>14562.65</v>
      </c>
      <c r="K348" t="str">
        <f t="shared" si="58"/>
        <v>buy</v>
      </c>
      <c r="L348" s="1">
        <f t="shared" si="69"/>
        <v>14580</v>
      </c>
      <c r="M348" s="1">
        <f t="shared" si="59"/>
        <v>14559.749001470118</v>
      </c>
      <c r="N348" s="1">
        <f t="shared" si="60"/>
        <v>14593.501997059766</v>
      </c>
      <c r="O348" t="str">
        <f t="shared" si="70"/>
        <v>buy</v>
      </c>
      <c r="P348" s="1">
        <f t="shared" si="61"/>
        <v>14571</v>
      </c>
      <c r="Q348" s="1">
        <f t="shared" si="62"/>
        <v>11.250998529882894</v>
      </c>
      <c r="R348" t="str">
        <f t="shared" si="65"/>
        <v/>
      </c>
      <c r="S348" t="str">
        <f t="shared" si="63"/>
        <v/>
      </c>
      <c r="AA348">
        <f t="shared" si="67"/>
        <v>1</v>
      </c>
      <c r="AB348">
        <f t="shared" si="66"/>
        <v>1</v>
      </c>
    </row>
    <row r="349" spans="1:28" x14ac:dyDescent="0.3">
      <c r="A349">
        <v>335</v>
      </c>
      <c r="B349" t="s">
        <v>384</v>
      </c>
      <c r="C349">
        <v>14579.05</v>
      </c>
      <c r="D349">
        <v>14583.15</v>
      </c>
      <c r="E349">
        <v>14576.85</v>
      </c>
      <c r="F349">
        <v>14578.7</v>
      </c>
      <c r="G349" s="1">
        <f t="shared" si="68"/>
        <v>13.949999999998909</v>
      </c>
      <c r="H349" s="1">
        <f t="shared" si="64"/>
        <v>11.059883775517452</v>
      </c>
      <c r="I349" s="1">
        <f>IF(A349&lt;=$C$3,"",MAX(INDEX($D$15:$D$713,A349-$C$3):D348))</f>
        <v>14580.3</v>
      </c>
      <c r="J349" s="1">
        <f>IF(A349&lt;=$C$4,"",MIN(INDEX($E$15:$E$713,A349-$C$4):E348))</f>
        <v>14562.65</v>
      </c>
      <c r="K349" t="str">
        <f t="shared" si="58"/>
        <v>buy</v>
      </c>
      <c r="L349" s="1">
        <f t="shared" si="69"/>
        <v>14580.3</v>
      </c>
      <c r="M349" s="1">
        <f t="shared" si="59"/>
        <v>14559.749001470118</v>
      </c>
      <c r="N349" s="1">
        <f t="shared" si="60"/>
        <v>14593.501997059766</v>
      </c>
      <c r="O349" t="str">
        <f t="shared" si="70"/>
        <v>buy</v>
      </c>
      <c r="P349" s="1">
        <f t="shared" si="61"/>
        <v>14571</v>
      </c>
      <c r="Q349" s="1">
        <f t="shared" si="62"/>
        <v>11.250998529882894</v>
      </c>
      <c r="R349" t="str">
        <f t="shared" si="65"/>
        <v/>
      </c>
      <c r="S349" t="str">
        <f t="shared" si="63"/>
        <v/>
      </c>
      <c r="AA349">
        <f t="shared" si="67"/>
        <v>1</v>
      </c>
      <c r="AB349">
        <f t="shared" si="66"/>
        <v>1</v>
      </c>
    </row>
    <row r="350" spans="1:28" x14ac:dyDescent="0.3">
      <c r="A350">
        <v>336</v>
      </c>
      <c r="B350" t="s">
        <v>385</v>
      </c>
      <c r="C350">
        <v>14579</v>
      </c>
      <c r="D350">
        <v>14585.75</v>
      </c>
      <c r="E350">
        <v>14576.05</v>
      </c>
      <c r="F350">
        <v>14578.15</v>
      </c>
      <c r="G350" s="1">
        <f t="shared" si="68"/>
        <v>6.2999999999992724</v>
      </c>
      <c r="H350" s="1">
        <f t="shared" si="64"/>
        <v>10.821889586741543</v>
      </c>
      <c r="I350" s="1">
        <f>IF(A350&lt;=$C$3,"",MAX(INDEX($D$15:$D$713,A350-$C$3):D349))</f>
        <v>14583.15</v>
      </c>
      <c r="J350" s="1">
        <f>IF(A350&lt;=$C$4,"",MIN(INDEX($E$15:$E$713,A350-$C$4):E349))</f>
        <v>14566.35</v>
      </c>
      <c r="K350" t="str">
        <f t="shared" si="58"/>
        <v>buy</v>
      </c>
      <c r="L350" s="1">
        <f t="shared" si="69"/>
        <v>14583.15</v>
      </c>
      <c r="M350" s="1">
        <f t="shared" si="59"/>
        <v>14559.749001470118</v>
      </c>
      <c r="N350" s="1">
        <f t="shared" si="60"/>
        <v>14593.501997059766</v>
      </c>
      <c r="O350" t="str">
        <f t="shared" si="70"/>
        <v>buy</v>
      </c>
      <c r="P350" s="1">
        <f t="shared" si="61"/>
        <v>14571</v>
      </c>
      <c r="Q350" s="1">
        <f t="shared" si="62"/>
        <v>11.250998529882894</v>
      </c>
      <c r="R350" t="str">
        <f t="shared" si="65"/>
        <v/>
      </c>
      <c r="S350" t="str">
        <f t="shared" si="63"/>
        <v/>
      </c>
      <c r="AA350">
        <f t="shared" si="67"/>
        <v>1</v>
      </c>
      <c r="AB350">
        <f t="shared" si="66"/>
        <v>1</v>
      </c>
    </row>
    <row r="351" spans="1:28" x14ac:dyDescent="0.3">
      <c r="A351">
        <v>337</v>
      </c>
      <c r="B351" t="s">
        <v>386</v>
      </c>
      <c r="C351">
        <v>14578.7</v>
      </c>
      <c r="D351">
        <v>14584.9</v>
      </c>
      <c r="E351">
        <v>14572.5</v>
      </c>
      <c r="F351">
        <v>14578.85</v>
      </c>
      <c r="G351" s="1">
        <f t="shared" si="68"/>
        <v>9.7000000000007276</v>
      </c>
      <c r="H351" s="1">
        <f t="shared" si="64"/>
        <v>10.765795107404502</v>
      </c>
      <c r="I351" s="1">
        <f>IF(A351&lt;=$C$3,"",MAX(INDEX($D$15:$D$713,A351-$C$3):D350))</f>
        <v>14585.75</v>
      </c>
      <c r="J351" s="1">
        <f>IF(A351&lt;=$C$4,"",MIN(INDEX($E$15:$E$713,A351-$C$4):E350))</f>
        <v>14566.35</v>
      </c>
      <c r="K351" t="str">
        <f t="shared" si="58"/>
        <v/>
      </c>
      <c r="L351" s="1" t="str">
        <f t="shared" si="69"/>
        <v/>
      </c>
      <c r="M351" s="1">
        <f t="shared" si="59"/>
        <v>14559.749001470118</v>
      </c>
      <c r="N351" s="1">
        <f t="shared" si="60"/>
        <v>14593.501997059766</v>
      </c>
      <c r="O351" t="str">
        <f t="shared" si="70"/>
        <v>buy</v>
      </c>
      <c r="P351" s="1">
        <f t="shared" si="61"/>
        <v>14571</v>
      </c>
      <c r="Q351" s="1">
        <f t="shared" si="62"/>
        <v>11.250998529882894</v>
      </c>
      <c r="R351" t="str">
        <f t="shared" si="65"/>
        <v/>
      </c>
      <c r="S351" t="str">
        <f t="shared" si="63"/>
        <v/>
      </c>
      <c r="AA351" t="str">
        <f t="shared" si="67"/>
        <v/>
      </c>
      <c r="AB351" t="str">
        <f t="shared" si="66"/>
        <v/>
      </c>
    </row>
    <row r="352" spans="1:28" x14ac:dyDescent="0.3">
      <c r="A352">
        <v>338</v>
      </c>
      <c r="B352" t="s">
        <v>387</v>
      </c>
      <c r="C352">
        <v>14579.1</v>
      </c>
      <c r="D352">
        <v>14585.65</v>
      </c>
      <c r="E352">
        <v>14573.55</v>
      </c>
      <c r="F352">
        <v>14583.65</v>
      </c>
      <c r="G352" s="1">
        <f t="shared" si="68"/>
        <v>12.399999999999636</v>
      </c>
      <c r="H352" s="1">
        <f t="shared" si="64"/>
        <v>10.847505352034258</v>
      </c>
      <c r="I352" s="1">
        <f>IF(A352&lt;=$C$3,"",MAX(INDEX($D$15:$D$713,A352-$C$3):D351))</f>
        <v>14585.75</v>
      </c>
      <c r="J352" s="1">
        <f>IF(A352&lt;=$C$4,"",MIN(INDEX($E$15:$E$713,A352-$C$4):E351))</f>
        <v>14572.5</v>
      </c>
      <c r="K352" t="str">
        <f t="shared" si="58"/>
        <v/>
      </c>
      <c r="L352" s="1" t="str">
        <f t="shared" si="69"/>
        <v/>
      </c>
      <c r="M352" s="1">
        <f t="shared" si="59"/>
        <v>14559.749001470118</v>
      </c>
      <c r="N352" s="1">
        <f t="shared" si="60"/>
        <v>14593.501997059766</v>
      </c>
      <c r="O352" t="str">
        <f t="shared" si="70"/>
        <v>buy</v>
      </c>
      <c r="P352" s="1">
        <f t="shared" si="61"/>
        <v>14571</v>
      </c>
      <c r="Q352" s="1">
        <f t="shared" si="62"/>
        <v>11.250998529882894</v>
      </c>
      <c r="R352" t="str">
        <f t="shared" si="65"/>
        <v/>
      </c>
      <c r="S352" t="str">
        <f t="shared" si="63"/>
        <v/>
      </c>
      <c r="AA352" t="str">
        <f t="shared" si="67"/>
        <v/>
      </c>
      <c r="AB352" t="str">
        <f t="shared" si="66"/>
        <v/>
      </c>
    </row>
    <row r="353" spans="1:28" x14ac:dyDescent="0.3">
      <c r="A353">
        <v>339</v>
      </c>
      <c r="B353" t="s">
        <v>388</v>
      </c>
      <c r="C353">
        <v>14583.2</v>
      </c>
      <c r="D353">
        <v>14585.45</v>
      </c>
      <c r="E353">
        <v>14580.6</v>
      </c>
      <c r="F353">
        <v>14583.9</v>
      </c>
      <c r="G353" s="1">
        <f t="shared" si="68"/>
        <v>12.100000000000364</v>
      </c>
      <c r="H353" s="1">
        <f t="shared" si="64"/>
        <v>10.910130084432563</v>
      </c>
      <c r="I353" s="1">
        <f>IF(A353&lt;=$C$3,"",MAX(INDEX($D$15:$D$713,A353-$C$3):D352))</f>
        <v>14585.75</v>
      </c>
      <c r="J353" s="1">
        <f>IF(A353&lt;=$C$4,"",MIN(INDEX($E$15:$E$713,A353-$C$4):E352))</f>
        <v>14572.5</v>
      </c>
      <c r="K353" t="str">
        <f t="shared" si="58"/>
        <v/>
      </c>
      <c r="L353" s="1" t="str">
        <f t="shared" si="69"/>
        <v/>
      </c>
      <c r="M353" s="1">
        <f t="shared" si="59"/>
        <v>14559.749001470118</v>
      </c>
      <c r="N353" s="1">
        <f t="shared" si="60"/>
        <v>14593.501997059766</v>
      </c>
      <c r="O353" t="str">
        <f t="shared" si="70"/>
        <v>buy</v>
      </c>
      <c r="P353" s="1">
        <f t="shared" si="61"/>
        <v>14571</v>
      </c>
      <c r="Q353" s="1">
        <f t="shared" si="62"/>
        <v>11.250998529882894</v>
      </c>
      <c r="R353" t="str">
        <f t="shared" si="65"/>
        <v/>
      </c>
      <c r="S353" t="str">
        <f t="shared" si="63"/>
        <v/>
      </c>
      <c r="AA353" t="str">
        <f t="shared" si="67"/>
        <v/>
      </c>
      <c r="AB353" t="str">
        <f t="shared" si="66"/>
        <v/>
      </c>
    </row>
    <row r="354" spans="1:28" x14ac:dyDescent="0.3">
      <c r="A354">
        <v>340</v>
      </c>
      <c r="B354" t="s">
        <v>389</v>
      </c>
      <c r="C354">
        <v>14583.6</v>
      </c>
      <c r="D354">
        <v>14588.55</v>
      </c>
      <c r="E354">
        <v>14581.35</v>
      </c>
      <c r="F354">
        <v>14584.65</v>
      </c>
      <c r="G354" s="1">
        <f t="shared" si="68"/>
        <v>4.8500000000003638</v>
      </c>
      <c r="H354" s="1">
        <f t="shared" si="64"/>
        <v>10.607123580210953</v>
      </c>
      <c r="I354" s="1">
        <f>IF(A354&lt;=$C$3,"",MAX(INDEX($D$15:$D$713,A354-$C$3):D353))</f>
        <v>14585.65</v>
      </c>
      <c r="J354" s="1">
        <f>IF(A354&lt;=$C$4,"",MIN(INDEX($E$15:$E$713,A354-$C$4):E353))</f>
        <v>14572.5</v>
      </c>
      <c r="K354" t="str">
        <f t="shared" si="58"/>
        <v>buy</v>
      </c>
      <c r="L354" s="1">
        <f t="shared" si="69"/>
        <v>14585.65</v>
      </c>
      <c r="M354" s="1">
        <f t="shared" si="59"/>
        <v>14559.749001470118</v>
      </c>
      <c r="N354" s="1">
        <f t="shared" si="60"/>
        <v>14593.501997059766</v>
      </c>
      <c r="O354" t="str">
        <f t="shared" si="70"/>
        <v>buy</v>
      </c>
      <c r="P354" s="1">
        <f t="shared" si="61"/>
        <v>14571</v>
      </c>
      <c r="Q354" s="1">
        <f t="shared" si="62"/>
        <v>11.250998529882894</v>
      </c>
      <c r="R354" t="str">
        <f t="shared" si="65"/>
        <v/>
      </c>
      <c r="S354" t="str">
        <f t="shared" si="63"/>
        <v/>
      </c>
      <c r="AA354">
        <f t="shared" si="67"/>
        <v>1</v>
      </c>
      <c r="AB354">
        <f t="shared" si="66"/>
        <v>1</v>
      </c>
    </row>
    <row r="355" spans="1:28" x14ac:dyDescent="0.3">
      <c r="A355">
        <v>341</v>
      </c>
      <c r="B355" t="s">
        <v>390</v>
      </c>
      <c r="C355">
        <v>14584.8</v>
      </c>
      <c r="D355">
        <v>14591.2</v>
      </c>
      <c r="E355">
        <v>14579.75</v>
      </c>
      <c r="F355">
        <v>14589.25</v>
      </c>
      <c r="G355" s="1">
        <f t="shared" si="68"/>
        <v>7.1999999999989086</v>
      </c>
      <c r="H355" s="1">
        <f t="shared" si="64"/>
        <v>10.436767401200351</v>
      </c>
      <c r="I355" s="1">
        <f>IF(A355&lt;=$C$3,"",MAX(INDEX($D$15:$D$713,A355-$C$3):D354))</f>
        <v>14588.55</v>
      </c>
      <c r="J355" s="1">
        <f>IF(A355&lt;=$C$4,"",MIN(INDEX($E$15:$E$713,A355-$C$4):E354))</f>
        <v>14573.55</v>
      </c>
      <c r="K355" t="str">
        <f t="shared" si="58"/>
        <v>buy</v>
      </c>
      <c r="L355" s="1">
        <f t="shared" si="69"/>
        <v>14588.55</v>
      </c>
      <c r="M355" s="1">
        <f t="shared" si="59"/>
        <v>14559.749001470118</v>
      </c>
      <c r="N355" s="1">
        <f t="shared" si="60"/>
        <v>14593.501997059766</v>
      </c>
      <c r="O355" t="str">
        <f t="shared" si="70"/>
        <v>buy</v>
      </c>
      <c r="P355" s="1">
        <f t="shared" si="61"/>
        <v>14571</v>
      </c>
      <c r="Q355" s="1">
        <f t="shared" si="62"/>
        <v>11.250998529882894</v>
      </c>
      <c r="R355" t="str">
        <f t="shared" si="65"/>
        <v/>
      </c>
      <c r="S355" t="str">
        <f t="shared" si="63"/>
        <v/>
      </c>
      <c r="AA355">
        <f t="shared" si="67"/>
        <v>1</v>
      </c>
      <c r="AB355">
        <f t="shared" si="66"/>
        <v>1</v>
      </c>
    </row>
    <row r="356" spans="1:28" x14ac:dyDescent="0.3">
      <c r="A356">
        <v>342</v>
      </c>
      <c r="B356" t="s">
        <v>391</v>
      </c>
      <c r="C356">
        <v>14588.85</v>
      </c>
      <c r="D356">
        <v>14596.15</v>
      </c>
      <c r="E356">
        <v>14580.2</v>
      </c>
      <c r="F356">
        <v>14591.6</v>
      </c>
      <c r="G356" s="1">
        <f t="shared" si="68"/>
        <v>11.450000000000728</v>
      </c>
      <c r="H356" s="1">
        <f t="shared" si="64"/>
        <v>10.487429031140369</v>
      </c>
      <c r="I356" s="1">
        <f>IF(A356&lt;=$C$3,"",MAX(INDEX($D$15:$D$713,A356-$C$3):D355))</f>
        <v>14591.2</v>
      </c>
      <c r="J356" s="1">
        <f>IF(A356&lt;=$C$4,"",MIN(INDEX($E$15:$E$713,A356-$C$4):E355))</f>
        <v>14579.75</v>
      </c>
      <c r="K356" t="str">
        <f t="shared" si="58"/>
        <v>buy</v>
      </c>
      <c r="L356" s="1">
        <f t="shared" si="69"/>
        <v>14591.2</v>
      </c>
      <c r="M356" s="1" t="str">
        <f t="shared" si="59"/>
        <v/>
      </c>
      <c r="N356" s="1" t="str">
        <f t="shared" si="60"/>
        <v/>
      </c>
      <c r="O356" t="str">
        <f t="shared" si="70"/>
        <v>TP</v>
      </c>
      <c r="P356" s="1" t="str">
        <f t="shared" si="61"/>
        <v/>
      </c>
      <c r="Q356" s="1" t="str">
        <f t="shared" si="62"/>
        <v/>
      </c>
      <c r="R356">
        <f t="shared" si="65"/>
        <v>22.501997059765927</v>
      </c>
      <c r="S356" t="str">
        <f t="shared" si="63"/>
        <v/>
      </c>
      <c r="AA356">
        <f t="shared" si="67"/>
        <v>1</v>
      </c>
      <c r="AB356" t="str">
        <f t="shared" si="66"/>
        <v/>
      </c>
    </row>
    <row r="357" spans="1:28" x14ac:dyDescent="0.3">
      <c r="A357">
        <v>343</v>
      </c>
      <c r="B357" t="s">
        <v>392</v>
      </c>
      <c r="C357">
        <v>14592</v>
      </c>
      <c r="D357">
        <v>14594.9</v>
      </c>
      <c r="E357">
        <v>14582.75</v>
      </c>
      <c r="F357">
        <v>14592.1</v>
      </c>
      <c r="G357" s="1">
        <f t="shared" si="68"/>
        <v>15.949999999998909</v>
      </c>
      <c r="H357" s="1">
        <f t="shared" si="64"/>
        <v>10.760557579583296</v>
      </c>
      <c r="I357" s="1">
        <f>IF(A357&lt;=$C$3,"",MAX(INDEX($D$15:$D$713,A357-$C$3):D356))</f>
        <v>14596.15</v>
      </c>
      <c r="J357" s="1">
        <f>IF(A357&lt;=$C$4,"",MIN(INDEX($E$15:$E$713,A357-$C$4):E356))</f>
        <v>14579.75</v>
      </c>
      <c r="K357" t="str">
        <f t="shared" ref="K357:K420" si="71">IF(D357&gt;=I357,"buy",IF(E357&lt;=J357,"sell",""))</f>
        <v/>
      </c>
      <c r="L357" s="1" t="str">
        <f t="shared" si="69"/>
        <v/>
      </c>
      <c r="M357" s="1" t="str">
        <f t="shared" ref="M357:M420" si="72">IF(O357="buy",P357-$C$6*Q357,IF(O357="sell",P357+$C$6*Q357,""))</f>
        <v/>
      </c>
      <c r="N357" s="1" t="str">
        <f t="shared" ref="N357:N420" si="73">IF(O357="buy",P357+$C$7*Q357,IF(O357="sell",P357-$C$7*Q357,""))</f>
        <v/>
      </c>
      <c r="O357" t="str">
        <f t="shared" si="70"/>
        <v/>
      </c>
      <c r="P357" s="1" t="str">
        <f t="shared" ref="P357:P420" si="74">IF(O356=O357,P356,IF(OR(O357="buy",O357="sell"),L357,""))</f>
        <v/>
      </c>
      <c r="Q357" s="1" t="str">
        <f t="shared" ref="Q357:Q420" si="75">IF(O356=O357,Q356,IF(OR(O357="buy",O357="sell"),H357,""))</f>
        <v/>
      </c>
      <c r="R357" t="str">
        <f t="shared" si="65"/>
        <v/>
      </c>
      <c r="S357" t="str">
        <f t="shared" ref="S357:S420" si="76">IF(OR(O356="",O356="SL",O356="TP"),K357,"")</f>
        <v/>
      </c>
      <c r="AA357" t="str">
        <f t="shared" si="67"/>
        <v/>
      </c>
      <c r="AB357" t="str">
        <f t="shared" si="66"/>
        <v/>
      </c>
    </row>
    <row r="358" spans="1:28" x14ac:dyDescent="0.3">
      <c r="A358">
        <v>344</v>
      </c>
      <c r="B358" t="s">
        <v>393</v>
      </c>
      <c r="C358">
        <v>14592.3</v>
      </c>
      <c r="D358">
        <v>14593.7</v>
      </c>
      <c r="E358">
        <v>14583.8</v>
      </c>
      <c r="F358">
        <v>14588.75</v>
      </c>
      <c r="G358" s="1">
        <f t="shared" si="68"/>
        <v>12.149999999999636</v>
      </c>
      <c r="H358" s="1">
        <f t="shared" ref="H358:H421" si="77">(H357*(C$5-1)+G358)/C$5</f>
        <v>10.830029700604111</v>
      </c>
      <c r="I358" s="1">
        <f>IF(A358&lt;=$C$3,"",MAX(INDEX($D$15:$D$713,A358-$C$3):D357))</f>
        <v>14596.15</v>
      </c>
      <c r="J358" s="1">
        <f>IF(A358&lt;=$C$4,"",MIN(INDEX($E$15:$E$713,A358-$C$4):E357))</f>
        <v>14579.75</v>
      </c>
      <c r="K358" t="str">
        <f t="shared" si="71"/>
        <v/>
      </c>
      <c r="L358" s="1" t="str">
        <f t="shared" si="69"/>
        <v/>
      </c>
      <c r="M358" s="1" t="str">
        <f t="shared" si="72"/>
        <v/>
      </c>
      <c r="N358" s="1" t="str">
        <f t="shared" si="73"/>
        <v/>
      </c>
      <c r="O358" t="str">
        <f t="shared" si="70"/>
        <v/>
      </c>
      <c r="P358" s="1" t="str">
        <f t="shared" si="74"/>
        <v/>
      </c>
      <c r="Q358" s="1" t="str">
        <f t="shared" si="75"/>
        <v/>
      </c>
      <c r="R358" t="str">
        <f t="shared" si="65"/>
        <v/>
      </c>
      <c r="S358" t="str">
        <f t="shared" si="76"/>
        <v/>
      </c>
      <c r="AA358" t="str">
        <f t="shared" si="67"/>
        <v/>
      </c>
      <c r="AB358" t="str">
        <f t="shared" si="66"/>
        <v/>
      </c>
    </row>
    <row r="359" spans="1:28" x14ac:dyDescent="0.3">
      <c r="A359">
        <v>345</v>
      </c>
      <c r="B359" t="s">
        <v>394</v>
      </c>
      <c r="C359">
        <v>14589.4</v>
      </c>
      <c r="D359">
        <v>14595.4</v>
      </c>
      <c r="E359">
        <v>14579.45</v>
      </c>
      <c r="F359">
        <v>14585.25</v>
      </c>
      <c r="G359" s="1">
        <f t="shared" si="68"/>
        <v>9.9000000000014552</v>
      </c>
      <c r="H359" s="1">
        <f t="shared" si="77"/>
        <v>10.783528215573979</v>
      </c>
      <c r="I359" s="1">
        <f>IF(A359&lt;=$C$3,"",MAX(INDEX($D$15:$D$713,A359-$C$3):D358))</f>
        <v>14596.15</v>
      </c>
      <c r="J359" s="1">
        <f>IF(A359&lt;=$C$4,"",MIN(INDEX($E$15:$E$713,A359-$C$4):E358))</f>
        <v>14580.2</v>
      </c>
      <c r="K359" t="str">
        <f t="shared" si="71"/>
        <v>sell</v>
      </c>
      <c r="L359" s="1">
        <f t="shared" si="69"/>
        <v>14580.2</v>
      </c>
      <c r="M359" s="1">
        <f t="shared" si="72"/>
        <v>14590.983528215575</v>
      </c>
      <c r="N359" s="1">
        <f t="shared" si="73"/>
        <v>14558.632943568853</v>
      </c>
      <c r="O359" t="str">
        <f t="shared" si="70"/>
        <v>sell</v>
      </c>
      <c r="P359" s="1">
        <f t="shared" si="74"/>
        <v>14580.2</v>
      </c>
      <c r="Q359" s="1">
        <f t="shared" si="75"/>
        <v>10.783528215573979</v>
      </c>
      <c r="R359" t="str">
        <f t="shared" si="65"/>
        <v/>
      </c>
      <c r="S359" t="str">
        <f t="shared" si="76"/>
        <v>sell</v>
      </c>
      <c r="AA359" t="str">
        <f t="shared" si="67"/>
        <v/>
      </c>
      <c r="AB359" t="str">
        <f t="shared" si="66"/>
        <v/>
      </c>
    </row>
    <row r="360" spans="1:28" x14ac:dyDescent="0.3">
      <c r="A360">
        <v>346</v>
      </c>
      <c r="B360" t="s">
        <v>395</v>
      </c>
      <c r="C360">
        <v>14584.6</v>
      </c>
      <c r="D360">
        <v>14593.5</v>
      </c>
      <c r="E360">
        <v>14579.45</v>
      </c>
      <c r="F360">
        <v>14585.15</v>
      </c>
      <c r="G360" s="1">
        <f t="shared" si="68"/>
        <v>15.949999999998909</v>
      </c>
      <c r="H360" s="1">
        <f t="shared" si="77"/>
        <v>11.041851804795225</v>
      </c>
      <c r="I360" s="1">
        <f>IF(A360&lt;=$C$3,"",MAX(INDEX($D$15:$D$713,A360-$C$3):D359))</f>
        <v>14595.4</v>
      </c>
      <c r="J360" s="1">
        <f>IF(A360&lt;=$C$4,"",MIN(INDEX($E$15:$E$713,A360-$C$4):E359))</f>
        <v>14579.45</v>
      </c>
      <c r="K360" t="str">
        <f t="shared" si="71"/>
        <v>sell</v>
      </c>
      <c r="L360" s="1">
        <f t="shared" si="69"/>
        <v>14579.45</v>
      </c>
      <c r="M360" s="1" t="str">
        <f t="shared" si="72"/>
        <v/>
      </c>
      <c r="N360" s="1" t="str">
        <f t="shared" si="73"/>
        <v/>
      </c>
      <c r="O360" t="str">
        <f t="shared" si="70"/>
        <v>SL</v>
      </c>
      <c r="P360" s="1" t="str">
        <f t="shared" si="74"/>
        <v/>
      </c>
      <c r="Q360" s="1" t="str">
        <f t="shared" si="75"/>
        <v/>
      </c>
      <c r="R360">
        <f t="shared" si="65"/>
        <v>-10.783528215573824</v>
      </c>
      <c r="S360" t="str">
        <f t="shared" si="76"/>
        <v/>
      </c>
      <c r="AA360" t="str">
        <f t="shared" si="67"/>
        <v/>
      </c>
      <c r="AB360" t="str">
        <f t="shared" si="66"/>
        <v/>
      </c>
    </row>
    <row r="361" spans="1:28" x14ac:dyDescent="0.3">
      <c r="A361">
        <v>347</v>
      </c>
      <c r="B361" t="s">
        <v>396</v>
      </c>
      <c r="C361">
        <v>14585.8</v>
      </c>
      <c r="D361">
        <v>14587.6</v>
      </c>
      <c r="E361">
        <v>14582.6</v>
      </c>
      <c r="F361">
        <v>14585.5</v>
      </c>
      <c r="G361" s="1">
        <f t="shared" si="68"/>
        <v>14.049999999999272</v>
      </c>
      <c r="H361" s="1">
        <f t="shared" si="77"/>
        <v>11.192259214555428</v>
      </c>
      <c r="I361" s="1">
        <f>IF(A361&lt;=$C$3,"",MAX(INDEX($D$15:$D$713,A361-$C$3):D360))</f>
        <v>14595.4</v>
      </c>
      <c r="J361" s="1">
        <f>IF(A361&lt;=$C$4,"",MIN(INDEX($E$15:$E$713,A361-$C$4):E360))</f>
        <v>14579.45</v>
      </c>
      <c r="K361" t="str">
        <f t="shared" si="71"/>
        <v/>
      </c>
      <c r="L361" s="1" t="str">
        <f t="shared" si="69"/>
        <v/>
      </c>
      <c r="M361" s="1" t="str">
        <f t="shared" si="72"/>
        <v/>
      </c>
      <c r="N361" s="1" t="str">
        <f t="shared" si="73"/>
        <v/>
      </c>
      <c r="O361" t="str">
        <f t="shared" si="70"/>
        <v/>
      </c>
      <c r="P361" s="1" t="str">
        <f t="shared" si="74"/>
        <v/>
      </c>
      <c r="Q361" s="1" t="str">
        <f t="shared" si="75"/>
        <v/>
      </c>
      <c r="R361" t="str">
        <f t="shared" si="65"/>
        <v/>
      </c>
      <c r="S361" t="str">
        <f t="shared" si="76"/>
        <v/>
      </c>
      <c r="AA361" t="str">
        <f t="shared" si="67"/>
        <v/>
      </c>
      <c r="AB361" t="str">
        <f t="shared" si="66"/>
        <v/>
      </c>
    </row>
    <row r="362" spans="1:28" x14ac:dyDescent="0.3">
      <c r="A362">
        <v>348</v>
      </c>
      <c r="B362" t="s">
        <v>397</v>
      </c>
      <c r="C362">
        <v>14584.7</v>
      </c>
      <c r="D362">
        <v>14594.05</v>
      </c>
      <c r="E362">
        <v>14579.65</v>
      </c>
      <c r="F362">
        <v>14589.55</v>
      </c>
      <c r="G362" s="1">
        <f t="shared" si="68"/>
        <v>5</v>
      </c>
      <c r="H362" s="1">
        <f t="shared" si="77"/>
        <v>10.882646253827655</v>
      </c>
      <c r="I362" s="1">
        <f>IF(A362&lt;=$C$3,"",MAX(INDEX($D$15:$D$713,A362-$C$3):D361))</f>
        <v>14595.4</v>
      </c>
      <c r="J362" s="1">
        <f>IF(A362&lt;=$C$4,"",MIN(INDEX($E$15:$E$713,A362-$C$4):E361))</f>
        <v>14579.45</v>
      </c>
      <c r="K362" t="str">
        <f t="shared" si="71"/>
        <v/>
      </c>
      <c r="L362" s="1" t="str">
        <f t="shared" si="69"/>
        <v/>
      </c>
      <c r="M362" s="1" t="str">
        <f t="shared" si="72"/>
        <v/>
      </c>
      <c r="N362" s="1" t="str">
        <f t="shared" si="73"/>
        <v/>
      </c>
      <c r="O362" t="str">
        <f t="shared" si="70"/>
        <v/>
      </c>
      <c r="P362" s="1" t="str">
        <f t="shared" si="74"/>
        <v/>
      </c>
      <c r="Q362" s="1" t="str">
        <f t="shared" si="75"/>
        <v/>
      </c>
      <c r="R362" t="str">
        <f t="shared" si="65"/>
        <v/>
      </c>
      <c r="S362" t="str">
        <f t="shared" si="76"/>
        <v/>
      </c>
      <c r="AA362" t="str">
        <f t="shared" si="67"/>
        <v/>
      </c>
      <c r="AB362" t="str">
        <f t="shared" si="66"/>
        <v/>
      </c>
    </row>
    <row r="363" spans="1:28" x14ac:dyDescent="0.3">
      <c r="A363">
        <v>349</v>
      </c>
      <c r="B363" t="s">
        <v>398</v>
      </c>
      <c r="C363">
        <v>14589.8</v>
      </c>
      <c r="D363">
        <v>14590.7</v>
      </c>
      <c r="E363">
        <v>14584.5</v>
      </c>
      <c r="F363">
        <v>14590</v>
      </c>
      <c r="G363" s="1">
        <f t="shared" si="68"/>
        <v>14.399999999999636</v>
      </c>
      <c r="H363" s="1">
        <f t="shared" si="77"/>
        <v>11.058513941136255</v>
      </c>
      <c r="I363" s="1">
        <f>IF(A363&lt;=$C$3,"",MAX(INDEX($D$15:$D$713,A363-$C$3):D362))</f>
        <v>14594.05</v>
      </c>
      <c r="J363" s="1">
        <f>IF(A363&lt;=$C$4,"",MIN(INDEX($E$15:$E$713,A363-$C$4):E362))</f>
        <v>14579.45</v>
      </c>
      <c r="K363" t="str">
        <f t="shared" si="71"/>
        <v/>
      </c>
      <c r="L363" s="1" t="str">
        <f t="shared" si="69"/>
        <v/>
      </c>
      <c r="M363" s="1" t="str">
        <f t="shared" si="72"/>
        <v/>
      </c>
      <c r="N363" s="1" t="str">
        <f t="shared" si="73"/>
        <v/>
      </c>
      <c r="O363" t="str">
        <f t="shared" si="70"/>
        <v/>
      </c>
      <c r="P363" s="1" t="str">
        <f t="shared" si="74"/>
        <v/>
      </c>
      <c r="Q363" s="1" t="str">
        <f t="shared" si="75"/>
        <v/>
      </c>
      <c r="R363" t="str">
        <f t="shared" si="65"/>
        <v/>
      </c>
      <c r="S363" t="str">
        <f t="shared" si="76"/>
        <v/>
      </c>
      <c r="AA363" t="str">
        <f t="shared" si="67"/>
        <v/>
      </c>
      <c r="AB363" t="str">
        <f t="shared" si="66"/>
        <v/>
      </c>
    </row>
    <row r="364" spans="1:28" x14ac:dyDescent="0.3">
      <c r="A364">
        <v>350</v>
      </c>
      <c r="B364" t="s">
        <v>399</v>
      </c>
      <c r="C364">
        <v>14590.8</v>
      </c>
      <c r="D364">
        <v>14595.15</v>
      </c>
      <c r="E364">
        <v>14584.7</v>
      </c>
      <c r="F364">
        <v>14587.15</v>
      </c>
      <c r="G364" s="1">
        <f t="shared" si="68"/>
        <v>6.2000000000007276</v>
      </c>
      <c r="H364" s="1">
        <f t="shared" si="77"/>
        <v>10.815588244079478</v>
      </c>
      <c r="I364" s="1">
        <f>IF(A364&lt;=$C$3,"",MAX(INDEX($D$15:$D$713,A364-$C$3):D363))</f>
        <v>14594.05</v>
      </c>
      <c r="J364" s="1">
        <f>IF(A364&lt;=$C$4,"",MIN(INDEX($E$15:$E$713,A364-$C$4):E363))</f>
        <v>14579.65</v>
      </c>
      <c r="K364" t="str">
        <f t="shared" si="71"/>
        <v>buy</v>
      </c>
      <c r="L364" s="1">
        <f t="shared" si="69"/>
        <v>14594.05</v>
      </c>
      <c r="M364" s="1">
        <f t="shared" si="72"/>
        <v>14583.234411755921</v>
      </c>
      <c r="N364" s="1">
        <f t="shared" si="73"/>
        <v>14615.681176488159</v>
      </c>
      <c r="O364" t="str">
        <f t="shared" si="70"/>
        <v>buy</v>
      </c>
      <c r="P364" s="1">
        <f t="shared" si="74"/>
        <v>14594.05</v>
      </c>
      <c r="Q364" s="1">
        <f t="shared" si="75"/>
        <v>10.815588244079478</v>
      </c>
      <c r="R364" t="str">
        <f t="shared" si="65"/>
        <v/>
      </c>
      <c r="S364" t="str">
        <f t="shared" si="76"/>
        <v>buy</v>
      </c>
      <c r="AA364">
        <f t="shared" si="67"/>
        <v>1</v>
      </c>
      <c r="AB364">
        <f t="shared" si="66"/>
        <v>1</v>
      </c>
    </row>
    <row r="365" spans="1:28" x14ac:dyDescent="0.3">
      <c r="A365">
        <v>351</v>
      </c>
      <c r="B365" t="s">
        <v>400</v>
      </c>
      <c r="C365">
        <v>14586.75</v>
      </c>
      <c r="D365">
        <v>14593.7</v>
      </c>
      <c r="E365">
        <v>14580.85</v>
      </c>
      <c r="F365">
        <v>14587.6</v>
      </c>
      <c r="G365" s="1">
        <f t="shared" si="68"/>
        <v>10.449999999998909</v>
      </c>
      <c r="H365" s="1">
        <f t="shared" si="77"/>
        <v>10.79730883187545</v>
      </c>
      <c r="I365" s="1">
        <f>IF(A365&lt;=$C$3,"",MAX(INDEX($D$15:$D$713,A365-$C$3):D364))</f>
        <v>14595.15</v>
      </c>
      <c r="J365" s="1">
        <f>IF(A365&lt;=$C$4,"",MIN(INDEX($E$15:$E$713,A365-$C$4):E364))</f>
        <v>14579.65</v>
      </c>
      <c r="K365" t="str">
        <f t="shared" si="71"/>
        <v/>
      </c>
      <c r="L365" s="1" t="str">
        <f t="shared" si="69"/>
        <v/>
      </c>
      <c r="M365" s="1" t="str">
        <f t="shared" si="72"/>
        <v/>
      </c>
      <c r="N365" s="1" t="str">
        <f t="shared" si="73"/>
        <v/>
      </c>
      <c r="O365" t="str">
        <f t="shared" si="70"/>
        <v>SL</v>
      </c>
      <c r="P365" s="1" t="str">
        <f t="shared" si="74"/>
        <v/>
      </c>
      <c r="Q365" s="1" t="str">
        <f t="shared" si="75"/>
        <v/>
      </c>
      <c r="R365">
        <f t="shared" si="65"/>
        <v>-10.815588244078754</v>
      </c>
      <c r="S365" t="str">
        <f t="shared" si="76"/>
        <v/>
      </c>
      <c r="AA365" t="str">
        <f t="shared" si="67"/>
        <v/>
      </c>
      <c r="AB365" t="str">
        <f t="shared" si="66"/>
        <v/>
      </c>
    </row>
    <row r="366" spans="1:28" x14ac:dyDescent="0.3">
      <c r="A366">
        <v>352</v>
      </c>
      <c r="B366" t="s">
        <v>401</v>
      </c>
      <c r="C366">
        <v>14587.75</v>
      </c>
      <c r="D366">
        <v>14595.25</v>
      </c>
      <c r="E366">
        <v>14583.7</v>
      </c>
      <c r="F366">
        <v>14588.45</v>
      </c>
      <c r="G366" s="1">
        <f t="shared" si="68"/>
        <v>12.850000000000364</v>
      </c>
      <c r="H366" s="1">
        <f t="shared" si="77"/>
        <v>10.899943390281695</v>
      </c>
      <c r="I366" s="1">
        <f>IF(A366&lt;=$C$3,"",MAX(INDEX($D$15:$D$713,A366-$C$3):D365))</f>
        <v>14595.15</v>
      </c>
      <c r="J366" s="1">
        <f>IF(A366&lt;=$C$4,"",MIN(INDEX($E$15:$E$713,A366-$C$4):E365))</f>
        <v>14580.85</v>
      </c>
      <c r="K366" t="str">
        <f t="shared" si="71"/>
        <v>buy</v>
      </c>
      <c r="L366" s="1">
        <f t="shared" si="69"/>
        <v>14595.15</v>
      </c>
      <c r="M366" s="1">
        <f t="shared" si="72"/>
        <v>14584.250056609719</v>
      </c>
      <c r="N366" s="1">
        <f t="shared" si="73"/>
        <v>14616.949886780563</v>
      </c>
      <c r="O366" t="str">
        <f t="shared" si="70"/>
        <v>buy</v>
      </c>
      <c r="P366" s="1">
        <f t="shared" si="74"/>
        <v>14595.15</v>
      </c>
      <c r="Q366" s="1">
        <f t="shared" si="75"/>
        <v>10.899943390281695</v>
      </c>
      <c r="R366" t="str">
        <f t="shared" si="65"/>
        <v/>
      </c>
      <c r="S366" t="str">
        <f t="shared" si="76"/>
        <v>buy</v>
      </c>
      <c r="AA366">
        <f t="shared" si="67"/>
        <v>1</v>
      </c>
      <c r="AB366">
        <f t="shared" si="66"/>
        <v>1</v>
      </c>
    </row>
    <row r="367" spans="1:28" x14ac:dyDescent="0.3">
      <c r="A367">
        <v>353</v>
      </c>
      <c r="B367" t="s">
        <v>402</v>
      </c>
      <c r="C367">
        <v>14588.45</v>
      </c>
      <c r="D367">
        <v>14594.75</v>
      </c>
      <c r="E367">
        <v>14584.6</v>
      </c>
      <c r="F367">
        <v>14592.2</v>
      </c>
      <c r="G367" s="1">
        <f t="shared" si="68"/>
        <v>11.549999999999272</v>
      </c>
      <c r="H367" s="1">
        <f t="shared" si="77"/>
        <v>10.932446220767574</v>
      </c>
      <c r="I367" s="1">
        <f>IF(A367&lt;=$C$3,"",MAX(INDEX($D$15:$D$713,A367-$C$3):D366))</f>
        <v>14595.25</v>
      </c>
      <c r="J367" s="1">
        <f>IF(A367&lt;=$C$4,"",MIN(INDEX($E$15:$E$713,A367-$C$4):E366))</f>
        <v>14580.85</v>
      </c>
      <c r="K367" t="str">
        <f t="shared" si="71"/>
        <v/>
      </c>
      <c r="L367" s="1" t="str">
        <f t="shared" si="69"/>
        <v/>
      </c>
      <c r="M367" s="1">
        <f t="shared" si="72"/>
        <v>14584.250056609719</v>
      </c>
      <c r="N367" s="1">
        <f t="shared" si="73"/>
        <v>14616.949886780563</v>
      </c>
      <c r="O367" t="str">
        <f t="shared" si="70"/>
        <v>buy</v>
      </c>
      <c r="P367" s="1">
        <f t="shared" si="74"/>
        <v>14595.15</v>
      </c>
      <c r="Q367" s="1">
        <f t="shared" si="75"/>
        <v>10.899943390281695</v>
      </c>
      <c r="R367" t="str">
        <f t="shared" si="65"/>
        <v/>
      </c>
      <c r="S367" t="str">
        <f t="shared" si="76"/>
        <v/>
      </c>
      <c r="AA367" t="str">
        <f t="shared" si="67"/>
        <v/>
      </c>
      <c r="AB367" t="str">
        <f t="shared" si="66"/>
        <v/>
      </c>
    </row>
    <row r="368" spans="1:28" x14ac:dyDescent="0.3">
      <c r="A368">
        <v>354</v>
      </c>
      <c r="B368" t="s">
        <v>403</v>
      </c>
      <c r="C368">
        <v>14592.2</v>
      </c>
      <c r="D368">
        <v>14596.95</v>
      </c>
      <c r="E368">
        <v>14585.95</v>
      </c>
      <c r="F368">
        <v>14589.55</v>
      </c>
      <c r="G368" s="1">
        <f t="shared" si="68"/>
        <v>10.149999999999636</v>
      </c>
      <c r="H368" s="1">
        <f t="shared" si="77"/>
        <v>10.893323909729176</v>
      </c>
      <c r="I368" s="1">
        <f>IF(A368&lt;=$C$3,"",MAX(INDEX($D$15:$D$713,A368-$C$3):D367))</f>
        <v>14595.25</v>
      </c>
      <c r="J368" s="1">
        <f>IF(A368&lt;=$C$4,"",MIN(INDEX($E$15:$E$713,A368-$C$4):E367))</f>
        <v>14580.85</v>
      </c>
      <c r="K368" t="str">
        <f t="shared" si="71"/>
        <v>buy</v>
      </c>
      <c r="L368" s="1">
        <f t="shared" si="69"/>
        <v>14595.25</v>
      </c>
      <c r="M368" s="1">
        <f t="shared" si="72"/>
        <v>14584.250056609719</v>
      </c>
      <c r="N368" s="1">
        <f t="shared" si="73"/>
        <v>14616.949886780563</v>
      </c>
      <c r="O368" t="str">
        <f t="shared" si="70"/>
        <v>buy</v>
      </c>
      <c r="P368" s="1">
        <f t="shared" si="74"/>
        <v>14595.15</v>
      </c>
      <c r="Q368" s="1">
        <f t="shared" si="75"/>
        <v>10.899943390281695</v>
      </c>
      <c r="R368" t="str">
        <f t="shared" si="65"/>
        <v/>
      </c>
      <c r="S368" t="str">
        <f t="shared" si="76"/>
        <v/>
      </c>
      <c r="AA368">
        <f t="shared" si="67"/>
        <v>1</v>
      </c>
      <c r="AB368">
        <f t="shared" si="66"/>
        <v>1</v>
      </c>
    </row>
    <row r="369" spans="1:28" x14ac:dyDescent="0.3">
      <c r="A369">
        <v>355</v>
      </c>
      <c r="B369" t="s">
        <v>404</v>
      </c>
      <c r="C369">
        <v>14589.25</v>
      </c>
      <c r="D369">
        <v>14597.85</v>
      </c>
      <c r="E369">
        <v>14584.2</v>
      </c>
      <c r="F369">
        <v>14587.95</v>
      </c>
      <c r="G369" s="1">
        <f t="shared" si="68"/>
        <v>11</v>
      </c>
      <c r="H369" s="1">
        <f t="shared" si="77"/>
        <v>10.898657714242717</v>
      </c>
      <c r="I369" s="1">
        <f>IF(A369&lt;=$C$3,"",MAX(INDEX($D$15:$D$713,A369-$C$3):D368))</f>
        <v>14596.95</v>
      </c>
      <c r="J369" s="1">
        <f>IF(A369&lt;=$C$4,"",MIN(INDEX($E$15:$E$713,A369-$C$4):E368))</f>
        <v>14583.7</v>
      </c>
      <c r="K369" t="str">
        <f t="shared" si="71"/>
        <v>buy</v>
      </c>
      <c r="L369" s="1">
        <f t="shared" si="69"/>
        <v>14596.95</v>
      </c>
      <c r="M369" s="1" t="str">
        <f t="shared" si="72"/>
        <v/>
      </c>
      <c r="N369" s="1" t="str">
        <f t="shared" si="73"/>
        <v/>
      </c>
      <c r="O369" t="str">
        <f t="shared" si="70"/>
        <v>SL</v>
      </c>
      <c r="P369" s="1" t="str">
        <f t="shared" si="74"/>
        <v/>
      </c>
      <c r="Q369" s="1" t="str">
        <f t="shared" si="75"/>
        <v/>
      </c>
      <c r="R369">
        <f t="shared" si="65"/>
        <v>-10.899943390280896</v>
      </c>
      <c r="S369" t="str">
        <f t="shared" si="76"/>
        <v/>
      </c>
      <c r="AA369">
        <f t="shared" si="67"/>
        <v>1</v>
      </c>
      <c r="AB369" t="str">
        <f t="shared" si="66"/>
        <v/>
      </c>
    </row>
    <row r="370" spans="1:28" x14ac:dyDescent="0.3">
      <c r="A370">
        <v>356</v>
      </c>
      <c r="B370" t="s">
        <v>405</v>
      </c>
      <c r="C370">
        <v>14587.55</v>
      </c>
      <c r="D370">
        <v>14596.35</v>
      </c>
      <c r="E370">
        <v>14581</v>
      </c>
      <c r="F370">
        <v>14584.75</v>
      </c>
      <c r="G370" s="1">
        <f t="shared" si="68"/>
        <v>13.649999999999636</v>
      </c>
      <c r="H370" s="1">
        <f t="shared" si="77"/>
        <v>11.036224828530562</v>
      </c>
      <c r="I370" s="1">
        <f>IF(A370&lt;=$C$3,"",MAX(INDEX($D$15:$D$713,A370-$C$3):D369))</f>
        <v>14597.85</v>
      </c>
      <c r="J370" s="1">
        <f>IF(A370&lt;=$C$4,"",MIN(INDEX($E$15:$E$713,A370-$C$4):E369))</f>
        <v>14584.2</v>
      </c>
      <c r="K370" t="str">
        <f t="shared" si="71"/>
        <v>sell</v>
      </c>
      <c r="L370" s="1">
        <f t="shared" si="69"/>
        <v>14584.2</v>
      </c>
      <c r="M370" s="1">
        <f t="shared" si="72"/>
        <v>14595.236224828532</v>
      </c>
      <c r="N370" s="1">
        <f t="shared" si="73"/>
        <v>14562.127550342939</v>
      </c>
      <c r="O370" t="str">
        <f t="shared" si="70"/>
        <v>sell</v>
      </c>
      <c r="P370" s="1">
        <f t="shared" si="74"/>
        <v>14584.2</v>
      </c>
      <c r="Q370" s="1">
        <f t="shared" si="75"/>
        <v>11.036224828530562</v>
      </c>
      <c r="R370" t="str">
        <f t="shared" si="65"/>
        <v/>
      </c>
      <c r="S370" t="str">
        <f t="shared" si="76"/>
        <v>sell</v>
      </c>
      <c r="AA370" t="str">
        <f t="shared" si="67"/>
        <v/>
      </c>
      <c r="AB370" t="str">
        <f t="shared" si="66"/>
        <v/>
      </c>
    </row>
    <row r="371" spans="1:28" x14ac:dyDescent="0.3">
      <c r="A371">
        <v>357</v>
      </c>
      <c r="B371" t="s">
        <v>406</v>
      </c>
      <c r="C371">
        <v>14584.65</v>
      </c>
      <c r="D371">
        <v>14592.8</v>
      </c>
      <c r="E371">
        <v>14575.35</v>
      </c>
      <c r="F371">
        <v>14585.3</v>
      </c>
      <c r="G371" s="1">
        <f t="shared" si="68"/>
        <v>15.350000000000364</v>
      </c>
      <c r="H371" s="1">
        <f t="shared" si="77"/>
        <v>11.251913587104053</v>
      </c>
      <c r="I371" s="1">
        <f>IF(A371&lt;=$C$3,"",MAX(INDEX($D$15:$D$713,A371-$C$3):D370))</f>
        <v>14597.85</v>
      </c>
      <c r="J371" s="1">
        <f>IF(A371&lt;=$C$4,"",MIN(INDEX($E$15:$E$713,A371-$C$4):E370))</f>
        <v>14581</v>
      </c>
      <c r="K371" t="str">
        <f t="shared" si="71"/>
        <v>sell</v>
      </c>
      <c r="L371" s="1">
        <f t="shared" si="69"/>
        <v>14581</v>
      </c>
      <c r="M371" s="1">
        <f t="shared" si="72"/>
        <v>14595.236224828532</v>
      </c>
      <c r="N371" s="1">
        <f t="shared" si="73"/>
        <v>14562.127550342939</v>
      </c>
      <c r="O371" t="str">
        <f t="shared" si="70"/>
        <v>sell</v>
      </c>
      <c r="P371" s="1">
        <f t="shared" si="74"/>
        <v>14584.2</v>
      </c>
      <c r="Q371" s="1">
        <f t="shared" si="75"/>
        <v>11.036224828530562</v>
      </c>
      <c r="R371" t="str">
        <f t="shared" ref="R371:R434" si="78">IF(AND(O370="buy",O371="SL"),M370-P370,IF(AND(O370="buy",O371="TP"),N370-P370,IF(AND(O370="sell",O371="SL"),P370-M370,IF(AND(O370="sell",O371="TP"),P370-N370,""))))</f>
        <v/>
      </c>
      <c r="S371" t="str">
        <f t="shared" si="76"/>
        <v/>
      </c>
      <c r="AA371" t="str">
        <f t="shared" si="67"/>
        <v/>
      </c>
      <c r="AB371" t="str">
        <f t="shared" si="66"/>
        <v/>
      </c>
    </row>
    <row r="372" spans="1:28" x14ac:dyDescent="0.3">
      <c r="A372">
        <v>358</v>
      </c>
      <c r="B372" t="s">
        <v>407</v>
      </c>
      <c r="C372">
        <v>14585.5</v>
      </c>
      <c r="D372">
        <v>14589.8</v>
      </c>
      <c r="E372">
        <v>14577.6</v>
      </c>
      <c r="F372">
        <v>14586.2</v>
      </c>
      <c r="G372" s="1">
        <f t="shared" si="68"/>
        <v>17.449999999998909</v>
      </c>
      <c r="H372" s="1">
        <f t="shared" si="77"/>
        <v>11.561817907748795</v>
      </c>
      <c r="I372" s="1">
        <f>IF(A372&lt;=$C$3,"",MAX(INDEX($D$15:$D$713,A372-$C$3):D371))</f>
        <v>14597.85</v>
      </c>
      <c r="J372" s="1">
        <f>IF(A372&lt;=$C$4,"",MIN(INDEX($E$15:$E$713,A372-$C$4):E371))</f>
        <v>14575.35</v>
      </c>
      <c r="K372" t="str">
        <f t="shared" si="71"/>
        <v/>
      </c>
      <c r="L372" s="1" t="str">
        <f t="shared" si="69"/>
        <v/>
      </c>
      <c r="M372" s="1">
        <f t="shared" si="72"/>
        <v>14595.236224828532</v>
      </c>
      <c r="N372" s="1">
        <f t="shared" si="73"/>
        <v>14562.127550342939</v>
      </c>
      <c r="O372" t="str">
        <f t="shared" si="70"/>
        <v>sell</v>
      </c>
      <c r="P372" s="1">
        <f t="shared" si="74"/>
        <v>14584.2</v>
      </c>
      <c r="Q372" s="1">
        <f t="shared" si="75"/>
        <v>11.036224828530562</v>
      </c>
      <c r="R372" t="str">
        <f t="shared" si="78"/>
        <v/>
      </c>
      <c r="S372" t="str">
        <f t="shared" si="76"/>
        <v/>
      </c>
      <c r="AA372" t="str">
        <f t="shared" si="67"/>
        <v/>
      </c>
      <c r="AB372" t="str">
        <f t="shared" si="66"/>
        <v/>
      </c>
    </row>
    <row r="373" spans="1:28" x14ac:dyDescent="0.3">
      <c r="A373">
        <v>359</v>
      </c>
      <c r="B373" t="s">
        <v>408</v>
      </c>
      <c r="C373">
        <v>14585.8</v>
      </c>
      <c r="D373">
        <v>14592.8</v>
      </c>
      <c r="E373">
        <v>14580.35</v>
      </c>
      <c r="F373">
        <v>14582.45</v>
      </c>
      <c r="G373" s="1">
        <f t="shared" si="68"/>
        <v>12.199999999998909</v>
      </c>
      <c r="H373" s="1">
        <f t="shared" si="77"/>
        <v>11.593727012361301</v>
      </c>
      <c r="I373" s="1">
        <f>IF(A373&lt;=$C$3,"",MAX(INDEX($D$15:$D$713,A373-$C$3):D372))</f>
        <v>14596.35</v>
      </c>
      <c r="J373" s="1">
        <f>IF(A373&lt;=$C$4,"",MIN(INDEX($E$15:$E$713,A373-$C$4):E372))</f>
        <v>14575.35</v>
      </c>
      <c r="K373" t="str">
        <f t="shared" si="71"/>
        <v/>
      </c>
      <c r="L373" s="1" t="str">
        <f t="shared" si="69"/>
        <v/>
      </c>
      <c r="M373" s="1">
        <f t="shared" si="72"/>
        <v>14595.236224828532</v>
      </c>
      <c r="N373" s="1">
        <f t="shared" si="73"/>
        <v>14562.127550342939</v>
      </c>
      <c r="O373" t="str">
        <f t="shared" si="70"/>
        <v>sell</v>
      </c>
      <c r="P373" s="1">
        <f t="shared" si="74"/>
        <v>14584.2</v>
      </c>
      <c r="Q373" s="1">
        <f t="shared" si="75"/>
        <v>11.036224828530562</v>
      </c>
      <c r="R373" t="str">
        <f t="shared" si="78"/>
        <v/>
      </c>
      <c r="S373" t="str">
        <f t="shared" si="76"/>
        <v/>
      </c>
      <c r="AA373" t="str">
        <f t="shared" si="67"/>
        <v/>
      </c>
      <c r="AB373" t="str">
        <f t="shared" si="66"/>
        <v/>
      </c>
    </row>
    <row r="374" spans="1:28" x14ac:dyDescent="0.3">
      <c r="A374">
        <v>360</v>
      </c>
      <c r="B374" t="s">
        <v>409</v>
      </c>
      <c r="C374">
        <v>14582.95</v>
      </c>
      <c r="D374">
        <v>14587.95</v>
      </c>
      <c r="E374">
        <v>14574.35</v>
      </c>
      <c r="F374">
        <v>14576.9</v>
      </c>
      <c r="G374" s="1">
        <f t="shared" si="68"/>
        <v>12.449999999998909</v>
      </c>
      <c r="H374" s="1">
        <f t="shared" si="77"/>
        <v>11.636540661743181</v>
      </c>
      <c r="I374" s="1">
        <f>IF(A374&lt;=$C$3,"",MAX(INDEX($D$15:$D$713,A374-$C$3):D373))</f>
        <v>14592.8</v>
      </c>
      <c r="J374" s="1">
        <f>IF(A374&lt;=$C$4,"",MIN(INDEX($E$15:$E$713,A374-$C$4):E373))</f>
        <v>14575.35</v>
      </c>
      <c r="K374" t="str">
        <f t="shared" si="71"/>
        <v>sell</v>
      </c>
      <c r="L374" s="1">
        <f t="shared" si="69"/>
        <v>14575.35</v>
      </c>
      <c r="M374" s="1">
        <f t="shared" si="72"/>
        <v>14595.236224828532</v>
      </c>
      <c r="N374" s="1">
        <f t="shared" si="73"/>
        <v>14562.127550342939</v>
      </c>
      <c r="O374" t="str">
        <f t="shared" si="70"/>
        <v>sell</v>
      </c>
      <c r="P374" s="1">
        <f t="shared" si="74"/>
        <v>14584.2</v>
      </c>
      <c r="Q374" s="1">
        <f t="shared" si="75"/>
        <v>11.036224828530562</v>
      </c>
      <c r="R374" t="str">
        <f t="shared" si="78"/>
        <v/>
      </c>
      <c r="S374" t="str">
        <f t="shared" si="76"/>
        <v/>
      </c>
      <c r="AA374" t="str">
        <f t="shared" si="67"/>
        <v/>
      </c>
      <c r="AB374" t="str">
        <f t="shared" si="66"/>
        <v/>
      </c>
    </row>
    <row r="375" spans="1:28" x14ac:dyDescent="0.3">
      <c r="A375">
        <v>361</v>
      </c>
      <c r="B375" t="s">
        <v>410</v>
      </c>
      <c r="C375">
        <v>14576.55</v>
      </c>
      <c r="D375">
        <v>14583.65</v>
      </c>
      <c r="E375">
        <v>14573.75</v>
      </c>
      <c r="F375">
        <v>14575.4</v>
      </c>
      <c r="G375" s="1">
        <f t="shared" si="68"/>
        <v>13.600000000000364</v>
      </c>
      <c r="H375" s="1">
        <f t="shared" si="77"/>
        <v>11.73471362865604</v>
      </c>
      <c r="I375" s="1">
        <f>IF(A375&lt;=$C$3,"",MAX(INDEX($D$15:$D$713,A375-$C$3):D374))</f>
        <v>14592.8</v>
      </c>
      <c r="J375" s="1">
        <f>IF(A375&lt;=$C$4,"",MIN(INDEX($E$15:$E$713,A375-$C$4):E374))</f>
        <v>14574.35</v>
      </c>
      <c r="K375" t="str">
        <f t="shared" si="71"/>
        <v>sell</v>
      </c>
      <c r="L375" s="1">
        <f t="shared" si="69"/>
        <v>14574.35</v>
      </c>
      <c r="M375" s="1">
        <f t="shared" si="72"/>
        <v>14595.236224828532</v>
      </c>
      <c r="N375" s="1">
        <f t="shared" si="73"/>
        <v>14562.127550342939</v>
      </c>
      <c r="O375" t="str">
        <f t="shared" si="70"/>
        <v>sell</v>
      </c>
      <c r="P375" s="1">
        <f t="shared" si="74"/>
        <v>14584.2</v>
      </c>
      <c r="Q375" s="1">
        <f t="shared" si="75"/>
        <v>11.036224828530562</v>
      </c>
      <c r="R375" t="str">
        <f t="shared" si="78"/>
        <v/>
      </c>
      <c r="S375" t="str">
        <f t="shared" si="76"/>
        <v/>
      </c>
      <c r="AA375" t="str">
        <f t="shared" si="67"/>
        <v/>
      </c>
      <c r="AB375" t="str">
        <f t="shared" si="66"/>
        <v/>
      </c>
    </row>
    <row r="376" spans="1:28" x14ac:dyDescent="0.3">
      <c r="A376">
        <v>362</v>
      </c>
      <c r="B376" t="s">
        <v>411</v>
      </c>
      <c r="C376">
        <v>14575.1</v>
      </c>
      <c r="D376">
        <v>14578.5</v>
      </c>
      <c r="E376">
        <v>14572.6</v>
      </c>
      <c r="F376">
        <v>14575.25</v>
      </c>
      <c r="G376" s="1">
        <f t="shared" si="68"/>
        <v>9.8999999999996362</v>
      </c>
      <c r="H376" s="1">
        <f t="shared" si="77"/>
        <v>11.642977947223219</v>
      </c>
      <c r="I376" s="1">
        <f>IF(A376&lt;=$C$3,"",MAX(INDEX($D$15:$D$713,A376-$C$3):D375))</f>
        <v>14592.8</v>
      </c>
      <c r="J376" s="1">
        <f>IF(A376&lt;=$C$4,"",MIN(INDEX($E$15:$E$713,A376-$C$4):E375))</f>
        <v>14573.75</v>
      </c>
      <c r="K376" t="str">
        <f t="shared" si="71"/>
        <v>sell</v>
      </c>
      <c r="L376" s="1">
        <f t="shared" si="69"/>
        <v>14573.75</v>
      </c>
      <c r="M376" s="1">
        <f t="shared" si="72"/>
        <v>14595.236224828532</v>
      </c>
      <c r="N376" s="1">
        <f t="shared" si="73"/>
        <v>14562.127550342939</v>
      </c>
      <c r="O376" t="str">
        <f t="shared" si="70"/>
        <v>sell</v>
      </c>
      <c r="P376" s="1">
        <f t="shared" si="74"/>
        <v>14584.2</v>
      </c>
      <c r="Q376" s="1">
        <f t="shared" si="75"/>
        <v>11.036224828530562</v>
      </c>
      <c r="R376" t="str">
        <f t="shared" si="78"/>
        <v/>
      </c>
      <c r="S376" t="str">
        <f t="shared" si="76"/>
        <v/>
      </c>
      <c r="AA376" t="str">
        <f t="shared" si="67"/>
        <v/>
      </c>
      <c r="AB376" t="str">
        <f t="shared" si="66"/>
        <v/>
      </c>
    </row>
    <row r="377" spans="1:28" x14ac:dyDescent="0.3">
      <c r="A377">
        <v>363</v>
      </c>
      <c r="B377" t="s">
        <v>412</v>
      </c>
      <c r="C377">
        <v>14575.1</v>
      </c>
      <c r="D377">
        <v>14579.9</v>
      </c>
      <c r="E377">
        <v>14570.65</v>
      </c>
      <c r="F377">
        <v>14572.9</v>
      </c>
      <c r="G377" s="1">
        <f t="shared" si="68"/>
        <v>5.8999999999996362</v>
      </c>
      <c r="H377" s="1">
        <f t="shared" si="77"/>
        <v>11.35582904986204</v>
      </c>
      <c r="I377" s="1">
        <f>IF(A377&lt;=$C$3,"",MAX(INDEX($D$15:$D$713,A377-$C$3):D376))</f>
        <v>14587.95</v>
      </c>
      <c r="J377" s="1">
        <f>IF(A377&lt;=$C$4,"",MIN(INDEX($E$15:$E$713,A377-$C$4):E376))</f>
        <v>14572.6</v>
      </c>
      <c r="K377" t="str">
        <f t="shared" si="71"/>
        <v>sell</v>
      </c>
      <c r="L377" s="1">
        <f t="shared" si="69"/>
        <v>14572.6</v>
      </c>
      <c r="M377" s="1">
        <f t="shared" si="72"/>
        <v>14595.236224828532</v>
      </c>
      <c r="N377" s="1">
        <f t="shared" si="73"/>
        <v>14562.127550342939</v>
      </c>
      <c r="O377" t="str">
        <f t="shared" si="70"/>
        <v>sell</v>
      </c>
      <c r="P377" s="1">
        <f t="shared" si="74"/>
        <v>14584.2</v>
      </c>
      <c r="Q377" s="1">
        <f t="shared" si="75"/>
        <v>11.036224828530562</v>
      </c>
      <c r="R377" t="str">
        <f t="shared" si="78"/>
        <v/>
      </c>
      <c r="S377" t="str">
        <f t="shared" si="76"/>
        <v/>
      </c>
      <c r="AA377" t="str">
        <f t="shared" si="67"/>
        <v/>
      </c>
      <c r="AB377" t="str">
        <f t="shared" si="66"/>
        <v/>
      </c>
    </row>
    <row r="378" spans="1:28" x14ac:dyDescent="0.3">
      <c r="A378">
        <v>364</v>
      </c>
      <c r="B378" t="s">
        <v>413</v>
      </c>
      <c r="C378">
        <v>14572.65</v>
      </c>
      <c r="D378">
        <v>14581.2</v>
      </c>
      <c r="E378">
        <v>14568.25</v>
      </c>
      <c r="F378">
        <v>14572.2</v>
      </c>
      <c r="G378" s="1">
        <f t="shared" si="68"/>
        <v>9.25</v>
      </c>
      <c r="H378" s="1">
        <f t="shared" si="77"/>
        <v>11.250537597368938</v>
      </c>
      <c r="I378" s="1">
        <f>IF(A378&lt;=$C$3,"",MAX(INDEX($D$15:$D$713,A378-$C$3):D377))</f>
        <v>14583.65</v>
      </c>
      <c r="J378" s="1">
        <f>IF(A378&lt;=$C$4,"",MIN(INDEX($E$15:$E$713,A378-$C$4):E377))</f>
        <v>14570.65</v>
      </c>
      <c r="K378" t="str">
        <f t="shared" si="71"/>
        <v>sell</v>
      </c>
      <c r="L378" s="1">
        <f t="shared" si="69"/>
        <v>14570.65</v>
      </c>
      <c r="M378" s="1">
        <f t="shared" si="72"/>
        <v>14595.236224828532</v>
      </c>
      <c r="N378" s="1">
        <f t="shared" si="73"/>
        <v>14562.127550342939</v>
      </c>
      <c r="O378" t="str">
        <f t="shared" si="70"/>
        <v>sell</v>
      </c>
      <c r="P378" s="1">
        <f t="shared" si="74"/>
        <v>14584.2</v>
      </c>
      <c r="Q378" s="1">
        <f t="shared" si="75"/>
        <v>11.036224828530562</v>
      </c>
      <c r="R378" t="str">
        <f t="shared" si="78"/>
        <v/>
      </c>
      <c r="S378" t="str">
        <f t="shared" si="76"/>
        <v/>
      </c>
      <c r="AA378" t="str">
        <f t="shared" si="67"/>
        <v/>
      </c>
      <c r="AB378" t="str">
        <f t="shared" si="66"/>
        <v/>
      </c>
    </row>
    <row r="379" spans="1:28" x14ac:dyDescent="0.3">
      <c r="A379">
        <v>365</v>
      </c>
      <c r="B379" t="s">
        <v>414</v>
      </c>
      <c r="C379">
        <v>14572.05</v>
      </c>
      <c r="D379">
        <v>14574.15</v>
      </c>
      <c r="E379">
        <v>14567.05</v>
      </c>
      <c r="F379">
        <v>14569.4</v>
      </c>
      <c r="G379" s="1">
        <f t="shared" si="68"/>
        <v>12.950000000000728</v>
      </c>
      <c r="H379" s="1">
        <f t="shared" si="77"/>
        <v>11.335510717500528</v>
      </c>
      <c r="I379" s="1">
        <f>IF(A379&lt;=$C$3,"",MAX(INDEX($D$15:$D$713,A379-$C$3):D378))</f>
        <v>14581.2</v>
      </c>
      <c r="J379" s="1">
        <f>IF(A379&lt;=$C$4,"",MIN(INDEX($E$15:$E$713,A379-$C$4):E378))</f>
        <v>14568.25</v>
      </c>
      <c r="K379" t="str">
        <f t="shared" si="71"/>
        <v>sell</v>
      </c>
      <c r="L379" s="1">
        <f t="shared" si="69"/>
        <v>14568.25</v>
      </c>
      <c r="M379" s="1">
        <f t="shared" si="72"/>
        <v>14595.236224828532</v>
      </c>
      <c r="N379" s="1">
        <f t="shared" si="73"/>
        <v>14562.127550342939</v>
      </c>
      <c r="O379" t="str">
        <f t="shared" si="70"/>
        <v>sell</v>
      </c>
      <c r="P379" s="1">
        <f t="shared" si="74"/>
        <v>14584.2</v>
      </c>
      <c r="Q379" s="1">
        <f t="shared" si="75"/>
        <v>11.036224828530562</v>
      </c>
      <c r="R379" t="str">
        <f t="shared" si="78"/>
        <v/>
      </c>
      <c r="S379" t="str">
        <f t="shared" si="76"/>
        <v/>
      </c>
      <c r="AA379" t="str">
        <f t="shared" si="67"/>
        <v/>
      </c>
      <c r="AB379" t="str">
        <f t="shared" si="66"/>
        <v/>
      </c>
    </row>
    <row r="380" spans="1:28" x14ac:dyDescent="0.3">
      <c r="A380">
        <v>366</v>
      </c>
      <c r="B380" t="s">
        <v>415</v>
      </c>
      <c r="C380">
        <v>14569.8</v>
      </c>
      <c r="D380">
        <v>14576.35</v>
      </c>
      <c r="E380">
        <v>14565.5</v>
      </c>
      <c r="F380">
        <v>14569.85</v>
      </c>
      <c r="G380" s="1">
        <f t="shared" si="68"/>
        <v>7.1000000000003638</v>
      </c>
      <c r="H380" s="1">
        <f t="shared" si="77"/>
        <v>11.12373518162552</v>
      </c>
      <c r="I380" s="1">
        <f>IF(A380&lt;=$C$3,"",MAX(INDEX($D$15:$D$713,A380-$C$3):D379))</f>
        <v>14581.2</v>
      </c>
      <c r="J380" s="1">
        <f>IF(A380&lt;=$C$4,"",MIN(INDEX($E$15:$E$713,A380-$C$4):E379))</f>
        <v>14567.05</v>
      </c>
      <c r="K380" t="str">
        <f t="shared" si="71"/>
        <v>sell</v>
      </c>
      <c r="L380" s="1">
        <f t="shared" si="69"/>
        <v>14567.05</v>
      </c>
      <c r="M380" s="1">
        <f t="shared" si="72"/>
        <v>14595.236224828532</v>
      </c>
      <c r="N380" s="1">
        <f t="shared" si="73"/>
        <v>14562.127550342939</v>
      </c>
      <c r="O380" t="str">
        <f t="shared" si="70"/>
        <v>sell</v>
      </c>
      <c r="P380" s="1">
        <f t="shared" si="74"/>
        <v>14584.2</v>
      </c>
      <c r="Q380" s="1">
        <f t="shared" si="75"/>
        <v>11.036224828530562</v>
      </c>
      <c r="R380" t="str">
        <f t="shared" si="78"/>
        <v/>
      </c>
      <c r="S380" t="str">
        <f t="shared" si="76"/>
        <v/>
      </c>
      <c r="AA380" t="str">
        <f t="shared" si="67"/>
        <v/>
      </c>
      <c r="AB380" t="str">
        <f t="shared" si="66"/>
        <v/>
      </c>
    </row>
    <row r="381" spans="1:28" x14ac:dyDescent="0.3">
      <c r="A381">
        <v>367</v>
      </c>
      <c r="B381" t="s">
        <v>416</v>
      </c>
      <c r="C381">
        <v>14569.55</v>
      </c>
      <c r="D381">
        <v>14577.75</v>
      </c>
      <c r="E381">
        <v>14561.35</v>
      </c>
      <c r="F381">
        <v>14566.45</v>
      </c>
      <c r="G381" s="1">
        <f t="shared" si="68"/>
        <v>10.850000000000364</v>
      </c>
      <c r="H381" s="1">
        <f t="shared" si="77"/>
        <v>11.110048422544262</v>
      </c>
      <c r="I381" s="1">
        <f>IF(A381&lt;=$C$3,"",MAX(INDEX($D$15:$D$713,A381-$C$3):D380))</f>
        <v>14581.2</v>
      </c>
      <c r="J381" s="1">
        <f>IF(A381&lt;=$C$4,"",MIN(INDEX($E$15:$E$713,A381-$C$4):E380))</f>
        <v>14565.5</v>
      </c>
      <c r="K381" t="str">
        <f t="shared" si="71"/>
        <v>sell</v>
      </c>
      <c r="L381" s="1">
        <f t="shared" si="69"/>
        <v>14565.5</v>
      </c>
      <c r="M381" s="1" t="str">
        <f t="shared" si="72"/>
        <v/>
      </c>
      <c r="N381" s="1" t="str">
        <f t="shared" si="73"/>
        <v/>
      </c>
      <c r="O381" t="str">
        <f t="shared" si="70"/>
        <v>TP</v>
      </c>
      <c r="P381" s="1" t="str">
        <f t="shared" si="74"/>
        <v/>
      </c>
      <c r="Q381" s="1" t="str">
        <f t="shared" si="75"/>
        <v/>
      </c>
      <c r="R381">
        <f t="shared" si="78"/>
        <v>22.072449657061952</v>
      </c>
      <c r="S381" t="str">
        <f t="shared" si="76"/>
        <v/>
      </c>
      <c r="AA381" t="str">
        <f t="shared" si="67"/>
        <v/>
      </c>
      <c r="AB381" t="str">
        <f t="shared" si="66"/>
        <v/>
      </c>
    </row>
    <row r="382" spans="1:28" x14ac:dyDescent="0.3">
      <c r="A382">
        <v>368</v>
      </c>
      <c r="B382" t="s">
        <v>417</v>
      </c>
      <c r="C382">
        <v>14566.45</v>
      </c>
      <c r="D382">
        <v>14569.75</v>
      </c>
      <c r="E382">
        <v>14558.95</v>
      </c>
      <c r="F382">
        <v>14561.05</v>
      </c>
      <c r="G382" s="1">
        <f t="shared" si="68"/>
        <v>16.399999999999636</v>
      </c>
      <c r="H382" s="1">
        <f t="shared" si="77"/>
        <v>11.374546001417031</v>
      </c>
      <c r="I382" s="1">
        <f>IF(A382&lt;=$C$3,"",MAX(INDEX($D$15:$D$713,A382-$C$3):D381))</f>
        <v>14577.75</v>
      </c>
      <c r="J382" s="1">
        <f>IF(A382&lt;=$C$4,"",MIN(INDEX($E$15:$E$713,A382-$C$4):E381))</f>
        <v>14561.35</v>
      </c>
      <c r="K382" t="str">
        <f t="shared" si="71"/>
        <v>sell</v>
      </c>
      <c r="L382" s="1">
        <f t="shared" si="69"/>
        <v>14561.35</v>
      </c>
      <c r="M382" s="1">
        <f t="shared" si="72"/>
        <v>14572.724546001418</v>
      </c>
      <c r="N382" s="1">
        <f t="shared" si="73"/>
        <v>14538.600907997166</v>
      </c>
      <c r="O382" t="str">
        <f t="shared" si="70"/>
        <v>sell</v>
      </c>
      <c r="P382" s="1">
        <f t="shared" si="74"/>
        <v>14561.35</v>
      </c>
      <c r="Q382" s="1">
        <f t="shared" si="75"/>
        <v>11.374546001417031</v>
      </c>
      <c r="R382" t="str">
        <f t="shared" si="78"/>
        <v/>
      </c>
      <c r="S382" t="str">
        <f t="shared" si="76"/>
        <v>sell</v>
      </c>
      <c r="AA382" t="str">
        <f t="shared" si="67"/>
        <v/>
      </c>
      <c r="AB382" t="str">
        <f t="shared" si="66"/>
        <v/>
      </c>
    </row>
    <row r="383" spans="1:28" x14ac:dyDescent="0.3">
      <c r="A383">
        <v>369</v>
      </c>
      <c r="B383" t="s">
        <v>418</v>
      </c>
      <c r="C383">
        <v>14560.3</v>
      </c>
      <c r="D383">
        <v>14562.95</v>
      </c>
      <c r="E383">
        <v>14555.05</v>
      </c>
      <c r="F383">
        <v>14561.9</v>
      </c>
      <c r="G383" s="1">
        <f t="shared" si="68"/>
        <v>10.799999999999272</v>
      </c>
      <c r="H383" s="1">
        <f t="shared" si="77"/>
        <v>11.345818701346143</v>
      </c>
      <c r="I383" s="1">
        <f>IF(A383&lt;=$C$3,"",MAX(INDEX($D$15:$D$713,A383-$C$3):D382))</f>
        <v>14577.75</v>
      </c>
      <c r="J383" s="1">
        <f>IF(A383&lt;=$C$4,"",MIN(INDEX($E$15:$E$713,A383-$C$4):E382))</f>
        <v>14558.95</v>
      </c>
      <c r="K383" t="str">
        <f t="shared" si="71"/>
        <v>sell</v>
      </c>
      <c r="L383" s="1">
        <f t="shared" si="69"/>
        <v>14558.95</v>
      </c>
      <c r="M383" s="1">
        <f t="shared" si="72"/>
        <v>14572.724546001418</v>
      </c>
      <c r="N383" s="1">
        <f t="shared" si="73"/>
        <v>14538.600907997166</v>
      </c>
      <c r="O383" t="str">
        <f t="shared" si="70"/>
        <v>sell</v>
      </c>
      <c r="P383" s="1">
        <f t="shared" si="74"/>
        <v>14561.35</v>
      </c>
      <c r="Q383" s="1">
        <f t="shared" si="75"/>
        <v>11.374546001417031</v>
      </c>
      <c r="R383" t="str">
        <f t="shared" si="78"/>
        <v/>
      </c>
      <c r="S383" t="str">
        <f t="shared" si="76"/>
        <v/>
      </c>
      <c r="AA383" t="str">
        <f t="shared" si="67"/>
        <v/>
      </c>
      <c r="AB383" t="str">
        <f t="shared" si="66"/>
        <v/>
      </c>
    </row>
    <row r="384" spans="1:28" x14ac:dyDescent="0.3">
      <c r="A384">
        <v>370</v>
      </c>
      <c r="B384" t="s">
        <v>419</v>
      </c>
      <c r="C384">
        <v>14561.8</v>
      </c>
      <c r="D384">
        <v>14565.65</v>
      </c>
      <c r="E384">
        <v>14556.75</v>
      </c>
      <c r="F384">
        <v>14563.05</v>
      </c>
      <c r="G384" s="1">
        <f t="shared" si="68"/>
        <v>7.9000000000014552</v>
      </c>
      <c r="H384" s="1">
        <f t="shared" si="77"/>
        <v>11.173527766278909</v>
      </c>
      <c r="I384" s="1">
        <f>IF(A384&lt;=$C$3,"",MAX(INDEX($D$15:$D$713,A384-$C$3):D383))</f>
        <v>14577.75</v>
      </c>
      <c r="J384" s="1">
        <f>IF(A384&lt;=$C$4,"",MIN(INDEX($E$15:$E$713,A384-$C$4):E383))</f>
        <v>14555.05</v>
      </c>
      <c r="K384" t="str">
        <f t="shared" si="71"/>
        <v/>
      </c>
      <c r="L384" s="1" t="str">
        <f t="shared" si="69"/>
        <v/>
      </c>
      <c r="M384" s="1">
        <f t="shared" si="72"/>
        <v>14572.724546001418</v>
      </c>
      <c r="N384" s="1">
        <f t="shared" si="73"/>
        <v>14538.600907997166</v>
      </c>
      <c r="O384" t="str">
        <f t="shared" si="70"/>
        <v>sell</v>
      </c>
      <c r="P384" s="1">
        <f t="shared" si="74"/>
        <v>14561.35</v>
      </c>
      <c r="Q384" s="1">
        <f t="shared" si="75"/>
        <v>11.374546001417031</v>
      </c>
      <c r="R384" t="str">
        <f t="shared" si="78"/>
        <v/>
      </c>
      <c r="S384" t="str">
        <f t="shared" si="76"/>
        <v/>
      </c>
      <c r="AA384" t="str">
        <f t="shared" si="67"/>
        <v/>
      </c>
      <c r="AB384" t="str">
        <f t="shared" si="66"/>
        <v/>
      </c>
    </row>
    <row r="385" spans="1:28" x14ac:dyDescent="0.3">
      <c r="A385">
        <v>371</v>
      </c>
      <c r="B385" t="s">
        <v>420</v>
      </c>
      <c r="C385">
        <v>14562.85</v>
      </c>
      <c r="D385">
        <v>14566.95</v>
      </c>
      <c r="E385">
        <v>14559.8</v>
      </c>
      <c r="F385">
        <v>14563.3</v>
      </c>
      <c r="G385" s="1">
        <f t="shared" si="68"/>
        <v>8.8999999999996362</v>
      </c>
      <c r="H385" s="1">
        <f t="shared" si="77"/>
        <v>11.059851377964945</v>
      </c>
      <c r="I385" s="1">
        <f>IF(A385&lt;=$C$3,"",MAX(INDEX($D$15:$D$713,A385-$C$3):D384))</f>
        <v>14569.75</v>
      </c>
      <c r="J385" s="1">
        <f>IF(A385&lt;=$C$4,"",MIN(INDEX($E$15:$E$713,A385-$C$4):E384))</f>
        <v>14555.05</v>
      </c>
      <c r="K385" t="str">
        <f t="shared" si="71"/>
        <v/>
      </c>
      <c r="L385" s="1" t="str">
        <f t="shared" si="69"/>
        <v/>
      </c>
      <c r="M385" s="1">
        <f t="shared" si="72"/>
        <v>14572.724546001418</v>
      </c>
      <c r="N385" s="1">
        <f t="shared" si="73"/>
        <v>14538.600907997166</v>
      </c>
      <c r="O385" t="str">
        <f t="shared" si="70"/>
        <v>sell</v>
      </c>
      <c r="P385" s="1">
        <f t="shared" si="74"/>
        <v>14561.35</v>
      </c>
      <c r="Q385" s="1">
        <f t="shared" si="75"/>
        <v>11.374546001417031</v>
      </c>
      <c r="R385" t="str">
        <f t="shared" si="78"/>
        <v/>
      </c>
      <c r="S385" t="str">
        <f t="shared" si="76"/>
        <v/>
      </c>
      <c r="AA385" t="str">
        <f t="shared" si="67"/>
        <v/>
      </c>
      <c r="AB385" t="str">
        <f t="shared" si="66"/>
        <v/>
      </c>
    </row>
    <row r="386" spans="1:28" x14ac:dyDescent="0.3">
      <c r="A386">
        <v>372</v>
      </c>
      <c r="B386" t="s">
        <v>421</v>
      </c>
      <c r="C386">
        <v>14563.4</v>
      </c>
      <c r="D386">
        <v>14565.85</v>
      </c>
      <c r="E386">
        <v>14555.3</v>
      </c>
      <c r="F386">
        <v>14557.15</v>
      </c>
      <c r="G386" s="1">
        <f t="shared" si="68"/>
        <v>7.1500000000014552</v>
      </c>
      <c r="H386" s="1">
        <f t="shared" si="77"/>
        <v>10.86435880906677</v>
      </c>
      <c r="I386" s="1">
        <f>IF(A386&lt;=$C$3,"",MAX(INDEX($D$15:$D$713,A386-$C$3):D385))</f>
        <v>14566.95</v>
      </c>
      <c r="J386" s="1">
        <f>IF(A386&lt;=$C$4,"",MIN(INDEX($E$15:$E$713,A386-$C$4):E385))</f>
        <v>14555.05</v>
      </c>
      <c r="K386" t="str">
        <f t="shared" si="71"/>
        <v/>
      </c>
      <c r="L386" s="1" t="str">
        <f t="shared" si="69"/>
        <v/>
      </c>
      <c r="M386" s="1">
        <f t="shared" si="72"/>
        <v>14572.724546001418</v>
      </c>
      <c r="N386" s="1">
        <f t="shared" si="73"/>
        <v>14538.600907997166</v>
      </c>
      <c r="O386" t="str">
        <f t="shared" si="70"/>
        <v>sell</v>
      </c>
      <c r="P386" s="1">
        <f t="shared" si="74"/>
        <v>14561.35</v>
      </c>
      <c r="Q386" s="1">
        <f t="shared" si="75"/>
        <v>11.374546001417031</v>
      </c>
      <c r="R386" t="str">
        <f t="shared" si="78"/>
        <v/>
      </c>
      <c r="S386" t="str">
        <f t="shared" si="76"/>
        <v/>
      </c>
      <c r="AA386" t="str">
        <f t="shared" si="67"/>
        <v/>
      </c>
      <c r="AB386" t="str">
        <f t="shared" si="66"/>
        <v/>
      </c>
    </row>
    <row r="387" spans="1:28" x14ac:dyDescent="0.3">
      <c r="A387">
        <v>373</v>
      </c>
      <c r="B387" t="s">
        <v>422</v>
      </c>
      <c r="C387">
        <v>14556.95</v>
      </c>
      <c r="D387">
        <v>14559.65</v>
      </c>
      <c r="E387">
        <v>14550.35</v>
      </c>
      <c r="F387">
        <v>14554.3</v>
      </c>
      <c r="G387" s="1">
        <f t="shared" si="68"/>
        <v>10.550000000001091</v>
      </c>
      <c r="H387" s="1">
        <f t="shared" si="77"/>
        <v>10.848640868613487</v>
      </c>
      <c r="I387" s="1">
        <f>IF(A387&lt;=$C$3,"",MAX(INDEX($D$15:$D$713,A387-$C$3):D386))</f>
        <v>14566.95</v>
      </c>
      <c r="J387" s="1">
        <f>IF(A387&lt;=$C$4,"",MIN(INDEX($E$15:$E$713,A387-$C$4):E386))</f>
        <v>14555.3</v>
      </c>
      <c r="K387" t="str">
        <f t="shared" si="71"/>
        <v>sell</v>
      </c>
      <c r="L387" s="1">
        <f t="shared" si="69"/>
        <v>14555.3</v>
      </c>
      <c r="M387" s="1">
        <f t="shared" si="72"/>
        <v>14572.724546001418</v>
      </c>
      <c r="N387" s="1">
        <f t="shared" si="73"/>
        <v>14538.600907997166</v>
      </c>
      <c r="O387" t="str">
        <f t="shared" si="70"/>
        <v>sell</v>
      </c>
      <c r="P387" s="1">
        <f t="shared" si="74"/>
        <v>14561.35</v>
      </c>
      <c r="Q387" s="1">
        <f t="shared" si="75"/>
        <v>11.374546001417031</v>
      </c>
      <c r="R387" t="str">
        <f t="shared" si="78"/>
        <v/>
      </c>
      <c r="S387" t="str">
        <f t="shared" si="76"/>
        <v/>
      </c>
      <c r="AA387" t="str">
        <f t="shared" si="67"/>
        <v/>
      </c>
      <c r="AB387" t="str">
        <f t="shared" si="66"/>
        <v/>
      </c>
    </row>
    <row r="388" spans="1:28" x14ac:dyDescent="0.3">
      <c r="A388">
        <v>374</v>
      </c>
      <c r="B388" t="s">
        <v>423</v>
      </c>
      <c r="C388">
        <v>14554.75</v>
      </c>
      <c r="D388">
        <v>14558</v>
      </c>
      <c r="E388">
        <v>14549.65</v>
      </c>
      <c r="F388">
        <v>14554.7</v>
      </c>
      <c r="G388" s="1">
        <f t="shared" si="68"/>
        <v>9.2999999999992724</v>
      </c>
      <c r="H388" s="1">
        <f t="shared" si="77"/>
        <v>10.771208825182777</v>
      </c>
      <c r="I388" s="1">
        <f>IF(A388&lt;=$C$3,"",MAX(INDEX($D$15:$D$713,A388-$C$3):D387))</f>
        <v>14566.95</v>
      </c>
      <c r="J388" s="1">
        <f>IF(A388&lt;=$C$4,"",MIN(INDEX($E$15:$E$713,A388-$C$4):E387))</f>
        <v>14550.35</v>
      </c>
      <c r="K388" t="str">
        <f t="shared" si="71"/>
        <v>sell</v>
      </c>
      <c r="L388" s="1">
        <f t="shared" si="69"/>
        <v>14550.35</v>
      </c>
      <c r="M388" s="1">
        <f t="shared" si="72"/>
        <v>14572.724546001418</v>
      </c>
      <c r="N388" s="1">
        <f t="shared" si="73"/>
        <v>14538.600907997166</v>
      </c>
      <c r="O388" t="str">
        <f t="shared" si="70"/>
        <v>sell</v>
      </c>
      <c r="P388" s="1">
        <f t="shared" si="74"/>
        <v>14561.35</v>
      </c>
      <c r="Q388" s="1">
        <f t="shared" si="75"/>
        <v>11.374546001417031</v>
      </c>
      <c r="R388" t="str">
        <f t="shared" si="78"/>
        <v/>
      </c>
      <c r="S388" t="str">
        <f t="shared" si="76"/>
        <v/>
      </c>
      <c r="AA388" t="str">
        <f t="shared" si="67"/>
        <v/>
      </c>
      <c r="AB388" t="str">
        <f t="shared" si="66"/>
        <v/>
      </c>
    </row>
    <row r="389" spans="1:28" x14ac:dyDescent="0.3">
      <c r="A389">
        <v>375</v>
      </c>
      <c r="B389" t="s">
        <v>424</v>
      </c>
      <c r="C389">
        <v>14554.6</v>
      </c>
      <c r="D389">
        <v>14556.15</v>
      </c>
      <c r="E389">
        <v>14549.3</v>
      </c>
      <c r="F389">
        <v>14553.95</v>
      </c>
      <c r="G389" s="1">
        <f t="shared" si="68"/>
        <v>8.3500000000003638</v>
      </c>
      <c r="H389" s="1">
        <f t="shared" si="77"/>
        <v>10.650148383923655</v>
      </c>
      <c r="I389" s="1">
        <f>IF(A389&lt;=$C$3,"",MAX(INDEX($D$15:$D$713,A389-$C$3):D388))</f>
        <v>14565.85</v>
      </c>
      <c r="J389" s="1">
        <f>IF(A389&lt;=$C$4,"",MIN(INDEX($E$15:$E$713,A389-$C$4):E388))</f>
        <v>14549.65</v>
      </c>
      <c r="K389" t="str">
        <f t="shared" si="71"/>
        <v>sell</v>
      </c>
      <c r="L389" s="1">
        <f t="shared" si="69"/>
        <v>14549.65</v>
      </c>
      <c r="M389" s="1">
        <f t="shared" si="72"/>
        <v>14572.724546001418</v>
      </c>
      <c r="N389" s="1">
        <f t="shared" si="73"/>
        <v>14538.600907997166</v>
      </c>
      <c r="O389" t="str">
        <f t="shared" si="70"/>
        <v>sell</v>
      </c>
      <c r="P389" s="1">
        <f t="shared" si="74"/>
        <v>14561.35</v>
      </c>
      <c r="Q389" s="1">
        <f t="shared" si="75"/>
        <v>11.374546001417031</v>
      </c>
      <c r="R389" t="str">
        <f t="shared" si="78"/>
        <v/>
      </c>
      <c r="S389" t="str">
        <f t="shared" si="76"/>
        <v/>
      </c>
      <c r="AA389" t="str">
        <f t="shared" si="67"/>
        <v/>
      </c>
      <c r="AB389" t="str">
        <f t="shared" si="66"/>
        <v/>
      </c>
    </row>
    <row r="390" spans="1:28" x14ac:dyDescent="0.3">
      <c r="A390">
        <v>376</v>
      </c>
      <c r="B390" t="s">
        <v>425</v>
      </c>
      <c r="C390">
        <v>14553.5</v>
      </c>
      <c r="D390">
        <v>14560</v>
      </c>
      <c r="E390">
        <v>14550.2</v>
      </c>
      <c r="F390">
        <v>14556.3</v>
      </c>
      <c r="G390" s="1">
        <f t="shared" si="68"/>
        <v>6.8500000000003638</v>
      </c>
      <c r="H390" s="1">
        <f t="shared" si="77"/>
        <v>10.46014096472749</v>
      </c>
      <c r="I390" s="1">
        <f>IF(A390&lt;=$C$3,"",MAX(INDEX($D$15:$D$713,A390-$C$3):D389))</f>
        <v>14559.65</v>
      </c>
      <c r="J390" s="1">
        <f>IF(A390&lt;=$C$4,"",MIN(INDEX($E$15:$E$713,A390-$C$4):E389))</f>
        <v>14549.3</v>
      </c>
      <c r="K390" t="str">
        <f t="shared" si="71"/>
        <v>buy</v>
      </c>
      <c r="L390" s="1">
        <f t="shared" si="69"/>
        <v>14559.65</v>
      </c>
      <c r="M390" s="1">
        <f t="shared" si="72"/>
        <v>14572.724546001418</v>
      </c>
      <c r="N390" s="1">
        <f t="shared" si="73"/>
        <v>14538.600907997166</v>
      </c>
      <c r="O390" t="str">
        <f t="shared" si="70"/>
        <v>sell</v>
      </c>
      <c r="P390" s="1">
        <f t="shared" si="74"/>
        <v>14561.35</v>
      </c>
      <c r="Q390" s="1">
        <f t="shared" si="75"/>
        <v>11.374546001417031</v>
      </c>
      <c r="R390" t="str">
        <f t="shared" si="78"/>
        <v/>
      </c>
      <c r="S390" t="str">
        <f t="shared" si="76"/>
        <v/>
      </c>
      <c r="AA390">
        <f t="shared" si="67"/>
        <v>1</v>
      </c>
      <c r="AB390" t="str">
        <f t="shared" si="66"/>
        <v/>
      </c>
    </row>
    <row r="391" spans="1:28" x14ac:dyDescent="0.3">
      <c r="A391">
        <v>377</v>
      </c>
      <c r="B391" t="s">
        <v>426</v>
      </c>
      <c r="C391">
        <v>14556.85</v>
      </c>
      <c r="D391">
        <v>14559.6</v>
      </c>
      <c r="E391">
        <v>14552.3</v>
      </c>
      <c r="F391">
        <v>14555.55</v>
      </c>
      <c r="G391" s="1">
        <f t="shared" si="68"/>
        <v>9.7999999999992724</v>
      </c>
      <c r="H391" s="1">
        <f t="shared" si="77"/>
        <v>10.427133916491078</v>
      </c>
      <c r="I391" s="1">
        <f>IF(A391&lt;=$C$3,"",MAX(INDEX($D$15:$D$713,A391-$C$3):D390))</f>
        <v>14560</v>
      </c>
      <c r="J391" s="1">
        <f>IF(A391&lt;=$C$4,"",MIN(INDEX($E$15:$E$713,A391-$C$4):E390))</f>
        <v>14549.3</v>
      </c>
      <c r="K391" t="str">
        <f t="shared" si="71"/>
        <v/>
      </c>
      <c r="L391" s="1" t="str">
        <f t="shared" si="69"/>
        <v/>
      </c>
      <c r="M391" s="1">
        <f t="shared" si="72"/>
        <v>14572.724546001418</v>
      </c>
      <c r="N391" s="1">
        <f t="shared" si="73"/>
        <v>14538.600907997166</v>
      </c>
      <c r="O391" t="str">
        <f t="shared" si="70"/>
        <v>sell</v>
      </c>
      <c r="P391" s="1">
        <f t="shared" si="74"/>
        <v>14561.35</v>
      </c>
      <c r="Q391" s="1">
        <f t="shared" si="75"/>
        <v>11.374546001417031</v>
      </c>
      <c r="R391" t="str">
        <f t="shared" si="78"/>
        <v/>
      </c>
      <c r="S391" t="str">
        <f t="shared" si="76"/>
        <v/>
      </c>
      <c r="AA391" t="str">
        <f t="shared" si="67"/>
        <v/>
      </c>
      <c r="AB391" t="str">
        <f t="shared" si="66"/>
        <v/>
      </c>
    </row>
    <row r="392" spans="1:28" x14ac:dyDescent="0.3">
      <c r="A392">
        <v>378</v>
      </c>
      <c r="B392" t="s">
        <v>427</v>
      </c>
      <c r="C392">
        <v>14555.9</v>
      </c>
      <c r="D392">
        <v>14557.75</v>
      </c>
      <c r="E392">
        <v>14550.55</v>
      </c>
      <c r="F392">
        <v>14555.3</v>
      </c>
      <c r="G392" s="1">
        <f t="shared" si="68"/>
        <v>7.3000000000010914</v>
      </c>
      <c r="H392" s="1">
        <f t="shared" si="77"/>
        <v>10.270777220666579</v>
      </c>
      <c r="I392" s="1">
        <f>IF(A392&lt;=$C$3,"",MAX(INDEX($D$15:$D$713,A392-$C$3):D391))</f>
        <v>14560</v>
      </c>
      <c r="J392" s="1">
        <f>IF(A392&lt;=$C$4,"",MIN(INDEX($E$15:$E$713,A392-$C$4):E391))</f>
        <v>14549.3</v>
      </c>
      <c r="K392" t="str">
        <f t="shared" si="71"/>
        <v/>
      </c>
      <c r="L392" s="1" t="str">
        <f t="shared" si="69"/>
        <v/>
      </c>
      <c r="M392" s="1">
        <f t="shared" si="72"/>
        <v>14572.724546001418</v>
      </c>
      <c r="N392" s="1">
        <f t="shared" si="73"/>
        <v>14538.600907997166</v>
      </c>
      <c r="O392" t="str">
        <f t="shared" si="70"/>
        <v>sell</v>
      </c>
      <c r="P392" s="1">
        <f t="shared" si="74"/>
        <v>14561.35</v>
      </c>
      <c r="Q392" s="1">
        <f t="shared" si="75"/>
        <v>11.374546001417031</v>
      </c>
      <c r="R392" t="str">
        <f t="shared" si="78"/>
        <v/>
      </c>
      <c r="S392" t="str">
        <f t="shared" si="76"/>
        <v/>
      </c>
      <c r="AA392" t="str">
        <f t="shared" si="67"/>
        <v/>
      </c>
      <c r="AB392" t="str">
        <f t="shared" si="66"/>
        <v/>
      </c>
    </row>
    <row r="393" spans="1:28" x14ac:dyDescent="0.3">
      <c r="A393">
        <v>379</v>
      </c>
      <c r="B393" t="s">
        <v>428</v>
      </c>
      <c r="C393">
        <v>14555.45</v>
      </c>
      <c r="D393">
        <v>14560.8</v>
      </c>
      <c r="E393">
        <v>14548.6</v>
      </c>
      <c r="F393">
        <v>14553.1</v>
      </c>
      <c r="G393" s="1">
        <f t="shared" si="68"/>
        <v>7.2000000000007276</v>
      </c>
      <c r="H393" s="1">
        <f t="shared" si="77"/>
        <v>10.117238359633287</v>
      </c>
      <c r="I393" s="1">
        <f>IF(A393&lt;=$C$3,"",MAX(INDEX($D$15:$D$713,A393-$C$3):D392))</f>
        <v>14560</v>
      </c>
      <c r="J393" s="1">
        <f>IF(A393&lt;=$C$4,"",MIN(INDEX($E$15:$E$713,A393-$C$4):E392))</f>
        <v>14550.2</v>
      </c>
      <c r="K393" t="str">
        <f t="shared" si="71"/>
        <v>buy</v>
      </c>
      <c r="L393" s="1">
        <f t="shared" si="69"/>
        <v>14560</v>
      </c>
      <c r="M393" s="1">
        <f t="shared" si="72"/>
        <v>14572.724546001418</v>
      </c>
      <c r="N393" s="1">
        <f t="shared" si="73"/>
        <v>14538.600907997166</v>
      </c>
      <c r="O393" t="str">
        <f t="shared" si="70"/>
        <v>sell</v>
      </c>
      <c r="P393" s="1">
        <f t="shared" si="74"/>
        <v>14561.35</v>
      </c>
      <c r="Q393" s="1">
        <f t="shared" si="75"/>
        <v>11.374546001417031</v>
      </c>
      <c r="R393" t="str">
        <f t="shared" si="78"/>
        <v/>
      </c>
      <c r="S393" t="str">
        <f t="shared" si="76"/>
        <v/>
      </c>
      <c r="AA393">
        <f t="shared" si="67"/>
        <v>1</v>
      </c>
      <c r="AB393" t="str">
        <f t="shared" si="66"/>
        <v/>
      </c>
    </row>
    <row r="394" spans="1:28" x14ac:dyDescent="0.3">
      <c r="A394">
        <v>380</v>
      </c>
      <c r="B394" t="s">
        <v>429</v>
      </c>
      <c r="C394">
        <v>14553.8</v>
      </c>
      <c r="D394">
        <v>14555.75</v>
      </c>
      <c r="E394">
        <v>14549.9</v>
      </c>
      <c r="F394">
        <v>14552.2</v>
      </c>
      <c r="G394" s="1">
        <f t="shared" si="68"/>
        <v>12.199999999998909</v>
      </c>
      <c r="H394" s="1">
        <f t="shared" si="77"/>
        <v>10.221376441651568</v>
      </c>
      <c r="I394" s="1">
        <f>IF(A394&lt;=$C$3,"",MAX(INDEX($D$15:$D$713,A394-$C$3):D393))</f>
        <v>14560.8</v>
      </c>
      <c r="J394" s="1">
        <f>IF(A394&lt;=$C$4,"",MIN(INDEX($E$15:$E$713,A394-$C$4):E393))</f>
        <v>14548.6</v>
      </c>
      <c r="K394" t="str">
        <f t="shared" si="71"/>
        <v/>
      </c>
      <c r="L394" s="1" t="str">
        <f t="shared" si="69"/>
        <v/>
      </c>
      <c r="M394" s="1">
        <f t="shared" si="72"/>
        <v>14572.724546001418</v>
      </c>
      <c r="N394" s="1">
        <f t="shared" si="73"/>
        <v>14538.600907997166</v>
      </c>
      <c r="O394" t="str">
        <f t="shared" si="70"/>
        <v>sell</v>
      </c>
      <c r="P394" s="1">
        <f t="shared" si="74"/>
        <v>14561.35</v>
      </c>
      <c r="Q394" s="1">
        <f t="shared" si="75"/>
        <v>11.374546001417031</v>
      </c>
      <c r="R394" t="str">
        <f t="shared" si="78"/>
        <v/>
      </c>
      <c r="S394" t="str">
        <f t="shared" si="76"/>
        <v/>
      </c>
      <c r="AA394" t="str">
        <f t="shared" si="67"/>
        <v/>
      </c>
      <c r="AB394" t="str">
        <f t="shared" si="66"/>
        <v/>
      </c>
    </row>
    <row r="395" spans="1:28" x14ac:dyDescent="0.3">
      <c r="A395">
        <v>381</v>
      </c>
      <c r="B395" t="s">
        <v>430</v>
      </c>
      <c r="C395">
        <v>14551.9</v>
      </c>
      <c r="D395">
        <v>14555.35</v>
      </c>
      <c r="E395">
        <v>14547.15</v>
      </c>
      <c r="F395">
        <v>14551.9</v>
      </c>
      <c r="G395" s="1">
        <f t="shared" si="68"/>
        <v>5.8500000000003638</v>
      </c>
      <c r="H395" s="1">
        <f t="shared" si="77"/>
        <v>10.002807619569008</v>
      </c>
      <c r="I395" s="1">
        <f>IF(A395&lt;=$C$3,"",MAX(INDEX($D$15:$D$713,A395-$C$3):D394))</f>
        <v>14560.8</v>
      </c>
      <c r="J395" s="1">
        <f>IF(A395&lt;=$C$4,"",MIN(INDEX($E$15:$E$713,A395-$C$4):E394))</f>
        <v>14548.6</v>
      </c>
      <c r="K395" t="str">
        <f t="shared" si="71"/>
        <v>sell</v>
      </c>
      <c r="L395" s="1">
        <f t="shared" si="69"/>
        <v>14548.6</v>
      </c>
      <c r="M395" s="1">
        <f t="shared" si="72"/>
        <v>14572.724546001418</v>
      </c>
      <c r="N395" s="1">
        <f t="shared" si="73"/>
        <v>14538.600907997166</v>
      </c>
      <c r="O395" t="str">
        <f t="shared" si="70"/>
        <v>sell</v>
      </c>
      <c r="P395" s="1">
        <f t="shared" si="74"/>
        <v>14561.35</v>
      </c>
      <c r="Q395" s="1">
        <f t="shared" si="75"/>
        <v>11.374546001417031</v>
      </c>
      <c r="R395" t="str">
        <f t="shared" si="78"/>
        <v/>
      </c>
      <c r="S395" t="str">
        <f t="shared" si="76"/>
        <v/>
      </c>
      <c r="AA395" t="str">
        <f t="shared" si="67"/>
        <v/>
      </c>
      <c r="AB395" t="str">
        <f t="shared" si="66"/>
        <v/>
      </c>
    </row>
    <row r="396" spans="1:28" x14ac:dyDescent="0.3">
      <c r="A396">
        <v>382</v>
      </c>
      <c r="B396" t="s">
        <v>431</v>
      </c>
      <c r="C396">
        <v>14552.25</v>
      </c>
      <c r="D396">
        <v>14555.65</v>
      </c>
      <c r="E396">
        <v>14544.55</v>
      </c>
      <c r="F396">
        <v>14550.25</v>
      </c>
      <c r="G396" s="1">
        <f t="shared" si="68"/>
        <v>8.2000000000007276</v>
      </c>
      <c r="H396" s="1">
        <f t="shared" si="77"/>
        <v>9.9126672385905952</v>
      </c>
      <c r="I396" s="1">
        <f>IF(A396&lt;=$C$3,"",MAX(INDEX($D$15:$D$713,A396-$C$3):D395))</f>
        <v>14560.8</v>
      </c>
      <c r="J396" s="1">
        <f>IF(A396&lt;=$C$4,"",MIN(INDEX($E$15:$E$713,A396-$C$4):E395))</f>
        <v>14547.15</v>
      </c>
      <c r="K396" t="str">
        <f t="shared" si="71"/>
        <v>sell</v>
      </c>
      <c r="L396" s="1">
        <f t="shared" si="69"/>
        <v>14547.15</v>
      </c>
      <c r="M396" s="1">
        <f t="shared" si="72"/>
        <v>14572.724546001418</v>
      </c>
      <c r="N396" s="1">
        <f t="shared" si="73"/>
        <v>14538.600907997166</v>
      </c>
      <c r="O396" t="str">
        <f t="shared" si="70"/>
        <v>sell</v>
      </c>
      <c r="P396" s="1">
        <f t="shared" si="74"/>
        <v>14561.35</v>
      </c>
      <c r="Q396" s="1">
        <f t="shared" si="75"/>
        <v>11.374546001417031</v>
      </c>
      <c r="R396" t="str">
        <f t="shared" si="78"/>
        <v/>
      </c>
      <c r="S396" t="str">
        <f t="shared" si="76"/>
        <v/>
      </c>
      <c r="AA396" t="str">
        <f t="shared" si="67"/>
        <v/>
      </c>
      <c r="AB396" t="str">
        <f t="shared" si="66"/>
        <v/>
      </c>
    </row>
    <row r="397" spans="1:28" x14ac:dyDescent="0.3">
      <c r="A397">
        <v>383</v>
      </c>
      <c r="B397" t="s">
        <v>432</v>
      </c>
      <c r="C397">
        <v>14549.8</v>
      </c>
      <c r="D397">
        <v>14559.15</v>
      </c>
      <c r="E397">
        <v>14541.5</v>
      </c>
      <c r="F397">
        <v>14550.45</v>
      </c>
      <c r="G397" s="1">
        <f t="shared" si="68"/>
        <v>11.100000000000364</v>
      </c>
      <c r="H397" s="1">
        <f t="shared" si="77"/>
        <v>9.972033876661083</v>
      </c>
      <c r="I397" s="1">
        <f>IF(A397&lt;=$C$3,"",MAX(INDEX($D$15:$D$713,A397-$C$3):D396))</f>
        <v>14555.75</v>
      </c>
      <c r="J397" s="1">
        <f>IF(A397&lt;=$C$4,"",MIN(INDEX($E$15:$E$713,A397-$C$4):E396))</f>
        <v>14544.55</v>
      </c>
      <c r="K397" t="str">
        <f t="shared" si="71"/>
        <v>buy</v>
      </c>
      <c r="L397" s="1">
        <f t="shared" si="69"/>
        <v>14555.75</v>
      </c>
      <c r="M397" s="1">
        <f t="shared" si="72"/>
        <v>14572.724546001418</v>
      </c>
      <c r="N397" s="1">
        <f t="shared" si="73"/>
        <v>14538.600907997166</v>
      </c>
      <c r="O397" t="str">
        <f t="shared" si="70"/>
        <v>sell</v>
      </c>
      <c r="P397" s="1">
        <f t="shared" si="74"/>
        <v>14561.35</v>
      </c>
      <c r="Q397" s="1">
        <f t="shared" si="75"/>
        <v>11.374546001417031</v>
      </c>
      <c r="R397" t="str">
        <f t="shared" si="78"/>
        <v/>
      </c>
      <c r="S397" t="str">
        <f t="shared" si="76"/>
        <v/>
      </c>
      <c r="AA397">
        <f t="shared" si="67"/>
        <v>1</v>
      </c>
      <c r="AB397" t="str">
        <f t="shared" si="66"/>
        <v/>
      </c>
    </row>
    <row r="398" spans="1:28" x14ac:dyDescent="0.3">
      <c r="A398">
        <v>384</v>
      </c>
      <c r="B398" t="s">
        <v>433</v>
      </c>
      <c r="C398">
        <v>14550.7</v>
      </c>
      <c r="D398">
        <v>14560.1</v>
      </c>
      <c r="E398">
        <v>14543</v>
      </c>
      <c r="F398">
        <v>14553.6</v>
      </c>
      <c r="G398" s="1">
        <f t="shared" si="68"/>
        <v>17.649999999999636</v>
      </c>
      <c r="H398" s="1">
        <f t="shared" si="77"/>
        <v>10.35593218282801</v>
      </c>
      <c r="I398" s="1">
        <f>IF(A398&lt;=$C$3,"",MAX(INDEX($D$15:$D$713,A398-$C$3):D397))</f>
        <v>14559.15</v>
      </c>
      <c r="J398" s="1">
        <f>IF(A398&lt;=$C$4,"",MIN(INDEX($E$15:$E$713,A398-$C$4):E397))</f>
        <v>14541.5</v>
      </c>
      <c r="K398" t="str">
        <f t="shared" si="71"/>
        <v>buy</v>
      </c>
      <c r="L398" s="1">
        <f t="shared" si="69"/>
        <v>14559.15</v>
      </c>
      <c r="M398" s="1">
        <f t="shared" si="72"/>
        <v>14572.724546001418</v>
      </c>
      <c r="N398" s="1">
        <f t="shared" si="73"/>
        <v>14538.600907997166</v>
      </c>
      <c r="O398" t="str">
        <f t="shared" si="70"/>
        <v>sell</v>
      </c>
      <c r="P398" s="1">
        <f t="shared" si="74"/>
        <v>14561.35</v>
      </c>
      <c r="Q398" s="1">
        <f t="shared" si="75"/>
        <v>11.374546001417031</v>
      </c>
      <c r="R398" t="str">
        <f t="shared" si="78"/>
        <v/>
      </c>
      <c r="S398" t="str">
        <f t="shared" si="76"/>
        <v/>
      </c>
      <c r="AA398">
        <f t="shared" si="67"/>
        <v>1</v>
      </c>
      <c r="AB398" t="str">
        <f t="shared" si="66"/>
        <v/>
      </c>
    </row>
    <row r="399" spans="1:28" x14ac:dyDescent="0.3">
      <c r="A399">
        <v>385</v>
      </c>
      <c r="B399" t="s">
        <v>434</v>
      </c>
      <c r="C399">
        <v>14553.95</v>
      </c>
      <c r="D399">
        <v>14560.25</v>
      </c>
      <c r="E399">
        <v>14547.65</v>
      </c>
      <c r="F399">
        <v>14558.7</v>
      </c>
      <c r="G399" s="1">
        <f t="shared" si="68"/>
        <v>17.100000000000364</v>
      </c>
      <c r="H399" s="1">
        <f t="shared" si="77"/>
        <v>10.693135573686629</v>
      </c>
      <c r="I399" s="1">
        <f>IF(A399&lt;=$C$3,"",MAX(INDEX($D$15:$D$713,A399-$C$3):D398))</f>
        <v>14560.1</v>
      </c>
      <c r="J399" s="1">
        <f>IF(A399&lt;=$C$4,"",MIN(INDEX($E$15:$E$713,A399-$C$4):E398))</f>
        <v>14541.5</v>
      </c>
      <c r="K399" t="str">
        <f t="shared" si="71"/>
        <v>buy</v>
      </c>
      <c r="L399" s="1">
        <f t="shared" si="69"/>
        <v>14560.1</v>
      </c>
      <c r="M399" s="1">
        <f t="shared" si="72"/>
        <v>14572.724546001418</v>
      </c>
      <c r="N399" s="1">
        <f t="shared" si="73"/>
        <v>14538.600907997166</v>
      </c>
      <c r="O399" t="str">
        <f t="shared" si="70"/>
        <v>sell</v>
      </c>
      <c r="P399" s="1">
        <f t="shared" si="74"/>
        <v>14561.35</v>
      </c>
      <c r="Q399" s="1">
        <f t="shared" si="75"/>
        <v>11.374546001417031</v>
      </c>
      <c r="R399" t="str">
        <f t="shared" si="78"/>
        <v/>
      </c>
      <c r="S399" t="str">
        <f t="shared" si="76"/>
        <v/>
      </c>
      <c r="AA399">
        <f t="shared" si="67"/>
        <v>1</v>
      </c>
      <c r="AB399" t="str">
        <f t="shared" si="66"/>
        <v/>
      </c>
    </row>
    <row r="400" spans="1:28" x14ac:dyDescent="0.3">
      <c r="A400">
        <v>386</v>
      </c>
      <c r="B400" t="s">
        <v>435</v>
      </c>
      <c r="C400">
        <v>14558.8</v>
      </c>
      <c r="D400">
        <v>14565.1</v>
      </c>
      <c r="E400">
        <v>14548.85</v>
      </c>
      <c r="F400">
        <v>14557.65</v>
      </c>
      <c r="G400" s="1">
        <f t="shared" si="68"/>
        <v>12.600000000000364</v>
      </c>
      <c r="H400" s="1">
        <f t="shared" si="77"/>
        <v>10.788478795002316</v>
      </c>
      <c r="I400" s="1">
        <f>IF(A400&lt;=$C$3,"",MAX(INDEX($D$15:$D$713,A400-$C$3):D399))</f>
        <v>14560.25</v>
      </c>
      <c r="J400" s="1">
        <f>IF(A400&lt;=$C$4,"",MIN(INDEX($E$15:$E$713,A400-$C$4):E399))</f>
        <v>14541.5</v>
      </c>
      <c r="K400" t="str">
        <f t="shared" si="71"/>
        <v>buy</v>
      </c>
      <c r="L400" s="1">
        <f t="shared" si="69"/>
        <v>14560.25</v>
      </c>
      <c r="M400" s="1">
        <f t="shared" si="72"/>
        <v>14572.724546001418</v>
      </c>
      <c r="N400" s="1">
        <f t="shared" si="73"/>
        <v>14538.600907997166</v>
      </c>
      <c r="O400" t="str">
        <f t="shared" si="70"/>
        <v>sell</v>
      </c>
      <c r="P400" s="1">
        <f t="shared" si="74"/>
        <v>14561.35</v>
      </c>
      <c r="Q400" s="1">
        <f t="shared" si="75"/>
        <v>11.374546001417031</v>
      </c>
      <c r="R400" t="str">
        <f t="shared" si="78"/>
        <v/>
      </c>
      <c r="S400" t="str">
        <f t="shared" si="76"/>
        <v/>
      </c>
      <c r="AA400">
        <f t="shared" si="67"/>
        <v>1</v>
      </c>
      <c r="AB400" t="str">
        <f t="shared" ref="AB400:AB463" si="79">IF(AND(AA400=1,O400="buy"),1,"")</f>
        <v/>
      </c>
    </row>
    <row r="401" spans="1:28" x14ac:dyDescent="0.3">
      <c r="A401">
        <v>387</v>
      </c>
      <c r="B401" t="s">
        <v>436</v>
      </c>
      <c r="C401">
        <v>14557.6</v>
      </c>
      <c r="D401">
        <v>14561.8</v>
      </c>
      <c r="E401">
        <v>14556.25</v>
      </c>
      <c r="F401">
        <v>14559.75</v>
      </c>
      <c r="G401" s="1">
        <f t="shared" si="68"/>
        <v>16.25</v>
      </c>
      <c r="H401" s="1">
        <f t="shared" si="77"/>
        <v>11.061554855252201</v>
      </c>
      <c r="I401" s="1">
        <f>IF(A401&lt;=$C$3,"",MAX(INDEX($D$15:$D$713,A401-$C$3):D400))</f>
        <v>14565.1</v>
      </c>
      <c r="J401" s="1">
        <f>IF(A401&lt;=$C$4,"",MIN(INDEX($E$15:$E$713,A401-$C$4):E400))</f>
        <v>14543</v>
      </c>
      <c r="K401" t="str">
        <f t="shared" si="71"/>
        <v/>
      </c>
      <c r="L401" s="1" t="str">
        <f t="shared" si="69"/>
        <v/>
      </c>
      <c r="M401" s="1">
        <f t="shared" si="72"/>
        <v>14572.724546001418</v>
      </c>
      <c r="N401" s="1">
        <f t="shared" si="73"/>
        <v>14538.600907997166</v>
      </c>
      <c r="O401" t="str">
        <f t="shared" si="70"/>
        <v>sell</v>
      </c>
      <c r="P401" s="1">
        <f t="shared" si="74"/>
        <v>14561.35</v>
      </c>
      <c r="Q401" s="1">
        <f t="shared" si="75"/>
        <v>11.374546001417031</v>
      </c>
      <c r="R401" t="str">
        <f t="shared" si="78"/>
        <v/>
      </c>
      <c r="S401" t="str">
        <f t="shared" si="76"/>
        <v/>
      </c>
      <c r="AA401" t="str">
        <f t="shared" ref="AA401:AA464" si="80">IF(K401="buy",1,"")</f>
        <v/>
      </c>
      <c r="AB401" t="str">
        <f t="shared" si="79"/>
        <v/>
      </c>
    </row>
    <row r="402" spans="1:28" x14ac:dyDescent="0.3">
      <c r="A402">
        <v>388</v>
      </c>
      <c r="B402" t="s">
        <v>437</v>
      </c>
      <c r="C402">
        <v>14559.9</v>
      </c>
      <c r="D402">
        <v>14562.25</v>
      </c>
      <c r="E402">
        <v>14552.2</v>
      </c>
      <c r="F402">
        <v>14556.6</v>
      </c>
      <c r="G402" s="1">
        <f t="shared" ref="G402:G465" si="81">MAX(D401-E401,F400-E401,D401-F400)</f>
        <v>5.5499999999992724</v>
      </c>
      <c r="H402" s="1">
        <f t="shared" si="77"/>
        <v>10.785977112489554</v>
      </c>
      <c r="I402" s="1">
        <f>IF(A402&lt;=$C$3,"",MAX(INDEX($D$15:$D$713,A402-$C$3):D401))</f>
        <v>14565.1</v>
      </c>
      <c r="J402" s="1">
        <f>IF(A402&lt;=$C$4,"",MIN(INDEX($E$15:$E$713,A402-$C$4):E401))</f>
        <v>14547.65</v>
      </c>
      <c r="K402" t="str">
        <f t="shared" si="71"/>
        <v/>
      </c>
      <c r="L402" s="1" t="str">
        <f t="shared" si="69"/>
        <v/>
      </c>
      <c r="M402" s="1">
        <f t="shared" si="72"/>
        <v>14572.724546001418</v>
      </c>
      <c r="N402" s="1">
        <f t="shared" si="73"/>
        <v>14538.600907997166</v>
      </c>
      <c r="O402" t="str">
        <f t="shared" si="70"/>
        <v>sell</v>
      </c>
      <c r="P402" s="1">
        <f t="shared" si="74"/>
        <v>14561.35</v>
      </c>
      <c r="Q402" s="1">
        <f t="shared" si="75"/>
        <v>11.374546001417031</v>
      </c>
      <c r="R402" t="str">
        <f t="shared" si="78"/>
        <v/>
      </c>
      <c r="S402" t="str">
        <f t="shared" si="76"/>
        <v/>
      </c>
      <c r="AA402" t="str">
        <f t="shared" si="80"/>
        <v/>
      </c>
      <c r="AB402" t="str">
        <f t="shared" si="79"/>
        <v/>
      </c>
    </row>
    <row r="403" spans="1:28" x14ac:dyDescent="0.3">
      <c r="A403">
        <v>389</v>
      </c>
      <c r="B403" t="s">
        <v>438</v>
      </c>
      <c r="C403">
        <v>14556.55</v>
      </c>
      <c r="D403">
        <v>14563.95</v>
      </c>
      <c r="E403">
        <v>14556.25</v>
      </c>
      <c r="F403">
        <v>14559.6</v>
      </c>
      <c r="G403" s="1">
        <f t="shared" si="81"/>
        <v>10.049999999999272</v>
      </c>
      <c r="H403" s="1">
        <f t="shared" si="77"/>
        <v>10.74917825686504</v>
      </c>
      <c r="I403" s="1">
        <f>IF(A403&lt;=$C$3,"",MAX(INDEX($D$15:$D$713,A403-$C$3):D402))</f>
        <v>14565.1</v>
      </c>
      <c r="J403" s="1">
        <f>IF(A403&lt;=$C$4,"",MIN(INDEX($E$15:$E$713,A403-$C$4):E402))</f>
        <v>14548.85</v>
      </c>
      <c r="K403" t="str">
        <f t="shared" si="71"/>
        <v/>
      </c>
      <c r="L403" s="1" t="str">
        <f t="shared" ref="L403:L466" si="82">IF(K403="buy",I403,IF(K403="sell",J403,""))</f>
        <v/>
      </c>
      <c r="M403" s="1">
        <f t="shared" si="72"/>
        <v>14572.724546001418</v>
      </c>
      <c r="N403" s="1">
        <f t="shared" si="73"/>
        <v>14538.600907997166</v>
      </c>
      <c r="O403" t="str">
        <f t="shared" ref="O403:O466" si="83">IF(OR(O402="",O402="SL",O402="TP"),K403,IF(O402="buy",IF(E403&lt;M402,"SL",IF(D403&gt;N402,"TP",O402)),IF(O402="sell",IF(D403&gt;M402,"SL",IF(E403&lt;N402,"TP",O402)),"")))</f>
        <v>sell</v>
      </c>
      <c r="P403" s="1">
        <f t="shared" si="74"/>
        <v>14561.35</v>
      </c>
      <c r="Q403" s="1">
        <f t="shared" si="75"/>
        <v>11.374546001417031</v>
      </c>
      <c r="R403" t="str">
        <f t="shared" si="78"/>
        <v/>
      </c>
      <c r="S403" t="str">
        <f t="shared" si="76"/>
        <v/>
      </c>
      <c r="AA403" t="str">
        <f t="shared" si="80"/>
        <v/>
      </c>
      <c r="AB403" t="str">
        <f t="shared" si="79"/>
        <v/>
      </c>
    </row>
    <row r="404" spans="1:28" x14ac:dyDescent="0.3">
      <c r="A404">
        <v>390</v>
      </c>
      <c r="B404" t="s">
        <v>439</v>
      </c>
      <c r="C404">
        <v>14559.25</v>
      </c>
      <c r="D404">
        <v>14565.3</v>
      </c>
      <c r="E404">
        <v>14554.45</v>
      </c>
      <c r="F404">
        <v>14562.95</v>
      </c>
      <c r="G404" s="1">
        <f t="shared" si="81"/>
        <v>7.7000000000007276</v>
      </c>
      <c r="H404" s="1">
        <f t="shared" si="77"/>
        <v>10.596719344021825</v>
      </c>
      <c r="I404" s="1">
        <f>IF(A404&lt;=$C$3,"",MAX(INDEX($D$15:$D$713,A404-$C$3):D403))</f>
        <v>14563.95</v>
      </c>
      <c r="J404" s="1">
        <f>IF(A404&lt;=$C$4,"",MIN(INDEX($E$15:$E$713,A404-$C$4):E403))</f>
        <v>14552.2</v>
      </c>
      <c r="K404" t="str">
        <f t="shared" si="71"/>
        <v>buy</v>
      </c>
      <c r="L404" s="1">
        <f t="shared" si="82"/>
        <v>14563.95</v>
      </c>
      <c r="M404" s="1">
        <f t="shared" si="72"/>
        <v>14572.724546001418</v>
      </c>
      <c r="N404" s="1">
        <f t="shared" si="73"/>
        <v>14538.600907997166</v>
      </c>
      <c r="O404" t="str">
        <f t="shared" si="83"/>
        <v>sell</v>
      </c>
      <c r="P404" s="1">
        <f t="shared" si="74"/>
        <v>14561.35</v>
      </c>
      <c r="Q404" s="1">
        <f t="shared" si="75"/>
        <v>11.374546001417031</v>
      </c>
      <c r="R404" t="str">
        <f t="shared" si="78"/>
        <v/>
      </c>
      <c r="S404" t="str">
        <f t="shared" si="76"/>
        <v/>
      </c>
      <c r="AA404">
        <f t="shared" si="80"/>
        <v>1</v>
      </c>
      <c r="AB404" t="str">
        <f t="shared" si="79"/>
        <v/>
      </c>
    </row>
    <row r="405" spans="1:28" x14ac:dyDescent="0.3">
      <c r="A405">
        <v>391</v>
      </c>
      <c r="B405" t="s">
        <v>440</v>
      </c>
      <c r="C405">
        <v>14563.25</v>
      </c>
      <c r="D405">
        <v>14564.5</v>
      </c>
      <c r="E405">
        <v>14558.85</v>
      </c>
      <c r="F405">
        <v>14561.45</v>
      </c>
      <c r="G405" s="1">
        <f t="shared" si="81"/>
        <v>10.849999999998545</v>
      </c>
      <c r="H405" s="1">
        <f t="shared" si="77"/>
        <v>10.609383376820661</v>
      </c>
      <c r="I405" s="1">
        <f>IF(A405&lt;=$C$3,"",MAX(INDEX($D$15:$D$713,A405-$C$3):D404))</f>
        <v>14565.3</v>
      </c>
      <c r="J405" s="1">
        <f>IF(A405&lt;=$C$4,"",MIN(INDEX($E$15:$E$713,A405-$C$4):E404))</f>
        <v>14552.2</v>
      </c>
      <c r="K405" t="str">
        <f t="shared" si="71"/>
        <v/>
      </c>
      <c r="L405" s="1" t="str">
        <f t="shared" si="82"/>
        <v/>
      </c>
      <c r="M405" s="1">
        <f t="shared" si="72"/>
        <v>14572.724546001418</v>
      </c>
      <c r="N405" s="1">
        <f t="shared" si="73"/>
        <v>14538.600907997166</v>
      </c>
      <c r="O405" t="str">
        <f t="shared" si="83"/>
        <v>sell</v>
      </c>
      <c r="P405" s="1">
        <f t="shared" si="74"/>
        <v>14561.35</v>
      </c>
      <c r="Q405" s="1">
        <f t="shared" si="75"/>
        <v>11.374546001417031</v>
      </c>
      <c r="R405" t="str">
        <f t="shared" si="78"/>
        <v/>
      </c>
      <c r="S405" t="str">
        <f t="shared" si="76"/>
        <v/>
      </c>
      <c r="AA405" t="str">
        <f t="shared" si="80"/>
        <v/>
      </c>
      <c r="AB405" t="str">
        <f t="shared" si="79"/>
        <v/>
      </c>
    </row>
    <row r="406" spans="1:28" x14ac:dyDescent="0.3">
      <c r="A406">
        <v>392</v>
      </c>
      <c r="B406" t="s">
        <v>441</v>
      </c>
      <c r="C406">
        <v>14561.95</v>
      </c>
      <c r="D406">
        <v>14568.5</v>
      </c>
      <c r="E406">
        <v>14555.05</v>
      </c>
      <c r="F406">
        <v>14563.95</v>
      </c>
      <c r="G406" s="1">
        <f t="shared" si="81"/>
        <v>5.6499999999996362</v>
      </c>
      <c r="H406" s="1">
        <f t="shared" si="77"/>
        <v>10.36141420797961</v>
      </c>
      <c r="I406" s="1">
        <f>IF(A406&lt;=$C$3,"",MAX(INDEX($D$15:$D$713,A406-$C$3):D405))</f>
        <v>14565.3</v>
      </c>
      <c r="J406" s="1">
        <f>IF(A406&lt;=$C$4,"",MIN(INDEX($E$15:$E$713,A406-$C$4):E405))</f>
        <v>14554.45</v>
      </c>
      <c r="K406" t="str">
        <f t="shared" si="71"/>
        <v>buy</v>
      </c>
      <c r="L406" s="1">
        <f t="shared" si="82"/>
        <v>14565.3</v>
      </c>
      <c r="M406" s="1">
        <f t="shared" si="72"/>
        <v>14572.724546001418</v>
      </c>
      <c r="N406" s="1">
        <f t="shared" si="73"/>
        <v>14538.600907997166</v>
      </c>
      <c r="O406" t="str">
        <f t="shared" si="83"/>
        <v>sell</v>
      </c>
      <c r="P406" s="1">
        <f t="shared" si="74"/>
        <v>14561.35</v>
      </c>
      <c r="Q406" s="1">
        <f t="shared" si="75"/>
        <v>11.374546001417031</v>
      </c>
      <c r="R406" t="str">
        <f t="shared" si="78"/>
        <v/>
      </c>
      <c r="S406" t="str">
        <f t="shared" si="76"/>
        <v/>
      </c>
      <c r="AA406">
        <f t="shared" si="80"/>
        <v>1</v>
      </c>
      <c r="AB406" t="str">
        <f t="shared" si="79"/>
        <v/>
      </c>
    </row>
    <row r="407" spans="1:28" x14ac:dyDescent="0.3">
      <c r="A407">
        <v>393</v>
      </c>
      <c r="B407" t="s">
        <v>442</v>
      </c>
      <c r="C407">
        <v>14564.2</v>
      </c>
      <c r="D407">
        <v>14573.4</v>
      </c>
      <c r="E407">
        <v>14557.45</v>
      </c>
      <c r="F407">
        <v>14567.4</v>
      </c>
      <c r="G407" s="1">
        <f t="shared" si="81"/>
        <v>13.450000000000728</v>
      </c>
      <c r="H407" s="1">
        <f t="shared" si="77"/>
        <v>10.515843497580665</v>
      </c>
      <c r="I407" s="1">
        <f>IF(A407&lt;=$C$3,"",MAX(INDEX($D$15:$D$713,A407-$C$3):D406))</f>
        <v>14568.5</v>
      </c>
      <c r="J407" s="1">
        <f>IF(A407&lt;=$C$4,"",MIN(INDEX($E$15:$E$713,A407-$C$4):E406))</f>
        <v>14554.45</v>
      </c>
      <c r="K407" t="str">
        <f t="shared" si="71"/>
        <v>buy</v>
      </c>
      <c r="L407" s="1">
        <f t="shared" si="82"/>
        <v>14568.5</v>
      </c>
      <c r="M407" s="1" t="str">
        <f t="shared" si="72"/>
        <v/>
      </c>
      <c r="N407" s="1" t="str">
        <f t="shared" si="73"/>
        <v/>
      </c>
      <c r="O407" t="str">
        <f t="shared" si="83"/>
        <v>SL</v>
      </c>
      <c r="P407" s="1" t="str">
        <f t="shared" si="74"/>
        <v/>
      </c>
      <c r="Q407" s="1" t="str">
        <f t="shared" si="75"/>
        <v/>
      </c>
      <c r="R407">
        <f t="shared" si="78"/>
        <v>-11.374546001417912</v>
      </c>
      <c r="S407" t="str">
        <f t="shared" si="76"/>
        <v/>
      </c>
      <c r="AA407">
        <f t="shared" si="80"/>
        <v>1</v>
      </c>
      <c r="AB407" t="str">
        <f t="shared" si="79"/>
        <v/>
      </c>
    </row>
    <row r="408" spans="1:28" x14ac:dyDescent="0.3">
      <c r="A408">
        <v>394</v>
      </c>
      <c r="B408" t="s">
        <v>443</v>
      </c>
      <c r="C408">
        <v>14567</v>
      </c>
      <c r="D408">
        <v>14573.75</v>
      </c>
      <c r="E408">
        <v>14560.15</v>
      </c>
      <c r="F408">
        <v>14563.55</v>
      </c>
      <c r="G408" s="1">
        <f t="shared" si="81"/>
        <v>15.949999999998909</v>
      </c>
      <c r="H408" s="1">
        <f t="shared" si="77"/>
        <v>10.787551322701578</v>
      </c>
      <c r="I408" s="1">
        <f>IF(A408&lt;=$C$3,"",MAX(INDEX($D$15:$D$713,A408-$C$3):D407))</f>
        <v>14573.4</v>
      </c>
      <c r="J408" s="1">
        <f>IF(A408&lt;=$C$4,"",MIN(INDEX($E$15:$E$713,A408-$C$4):E407))</f>
        <v>14555.05</v>
      </c>
      <c r="K408" t="str">
        <f t="shared" si="71"/>
        <v>buy</v>
      </c>
      <c r="L408" s="1">
        <f t="shared" si="82"/>
        <v>14573.4</v>
      </c>
      <c r="M408" s="1">
        <f t="shared" si="72"/>
        <v>14562.612448677299</v>
      </c>
      <c r="N408" s="1">
        <f t="shared" si="73"/>
        <v>14594.975102645403</v>
      </c>
      <c r="O408" t="str">
        <f t="shared" si="83"/>
        <v>buy</v>
      </c>
      <c r="P408" s="1">
        <f t="shared" si="74"/>
        <v>14573.4</v>
      </c>
      <c r="Q408" s="1">
        <f t="shared" si="75"/>
        <v>10.787551322701578</v>
      </c>
      <c r="R408" t="str">
        <f t="shared" si="78"/>
        <v/>
      </c>
      <c r="S408" t="str">
        <f t="shared" si="76"/>
        <v>buy</v>
      </c>
      <c r="AA408">
        <f t="shared" si="80"/>
        <v>1</v>
      </c>
      <c r="AB408">
        <f t="shared" si="79"/>
        <v>1</v>
      </c>
    </row>
    <row r="409" spans="1:28" x14ac:dyDescent="0.3">
      <c r="A409">
        <v>395</v>
      </c>
      <c r="B409" t="s">
        <v>444</v>
      </c>
      <c r="C409">
        <v>14563.7</v>
      </c>
      <c r="D409">
        <v>14569.75</v>
      </c>
      <c r="E409">
        <v>14555</v>
      </c>
      <c r="F409">
        <v>14561.65</v>
      </c>
      <c r="G409" s="1">
        <f t="shared" si="81"/>
        <v>13.600000000000364</v>
      </c>
      <c r="H409" s="1">
        <f t="shared" si="77"/>
        <v>10.928173756566517</v>
      </c>
      <c r="I409" s="1">
        <f>IF(A409&lt;=$C$3,"",MAX(INDEX($D$15:$D$713,A409-$C$3):D408))</f>
        <v>14573.75</v>
      </c>
      <c r="J409" s="1">
        <f>IF(A409&lt;=$C$4,"",MIN(INDEX($E$15:$E$713,A409-$C$4):E408))</f>
        <v>14555.05</v>
      </c>
      <c r="K409" t="str">
        <f t="shared" si="71"/>
        <v>sell</v>
      </c>
      <c r="L409" s="1">
        <f t="shared" si="82"/>
        <v>14555.05</v>
      </c>
      <c r="M409" s="1" t="str">
        <f t="shared" si="72"/>
        <v/>
      </c>
      <c r="N409" s="1" t="str">
        <f t="shared" si="73"/>
        <v/>
      </c>
      <c r="O409" t="str">
        <f t="shared" si="83"/>
        <v>SL</v>
      </c>
      <c r="P409" s="1" t="str">
        <f t="shared" si="74"/>
        <v/>
      </c>
      <c r="Q409" s="1" t="str">
        <f t="shared" si="75"/>
        <v/>
      </c>
      <c r="R409">
        <f t="shared" si="78"/>
        <v>-10.787551322700892</v>
      </c>
      <c r="S409" t="str">
        <f t="shared" si="76"/>
        <v/>
      </c>
      <c r="AA409" t="str">
        <f t="shared" si="80"/>
        <v/>
      </c>
      <c r="AB409" t="str">
        <f t="shared" si="79"/>
        <v/>
      </c>
    </row>
    <row r="410" spans="1:28" x14ac:dyDescent="0.3">
      <c r="A410">
        <v>396</v>
      </c>
      <c r="B410" t="s">
        <v>445</v>
      </c>
      <c r="C410">
        <v>14561.15</v>
      </c>
      <c r="D410">
        <v>14565.85</v>
      </c>
      <c r="E410">
        <v>14558.9</v>
      </c>
      <c r="F410">
        <v>14561.9</v>
      </c>
      <c r="G410" s="1">
        <f t="shared" si="81"/>
        <v>14.75</v>
      </c>
      <c r="H410" s="1">
        <f t="shared" si="77"/>
        <v>11.119265068738191</v>
      </c>
      <c r="I410" s="1">
        <f>IF(A410&lt;=$C$3,"",MAX(INDEX($D$15:$D$713,A410-$C$3):D409))</f>
        <v>14573.75</v>
      </c>
      <c r="J410" s="1">
        <f>IF(A410&lt;=$C$4,"",MIN(INDEX($E$15:$E$713,A410-$C$4):E409))</f>
        <v>14555</v>
      </c>
      <c r="K410" t="str">
        <f t="shared" si="71"/>
        <v/>
      </c>
      <c r="L410" s="1" t="str">
        <f t="shared" si="82"/>
        <v/>
      </c>
      <c r="M410" s="1" t="str">
        <f t="shared" si="72"/>
        <v/>
      </c>
      <c r="N410" s="1" t="str">
        <f t="shared" si="73"/>
        <v/>
      </c>
      <c r="O410" t="str">
        <f t="shared" si="83"/>
        <v/>
      </c>
      <c r="P410" s="1" t="str">
        <f t="shared" si="74"/>
        <v/>
      </c>
      <c r="Q410" s="1" t="str">
        <f t="shared" si="75"/>
        <v/>
      </c>
      <c r="R410" t="str">
        <f t="shared" si="78"/>
        <v/>
      </c>
      <c r="S410" t="str">
        <f t="shared" si="76"/>
        <v/>
      </c>
      <c r="AA410" t="str">
        <f t="shared" si="80"/>
        <v/>
      </c>
      <c r="AB410" t="str">
        <f t="shared" si="79"/>
        <v/>
      </c>
    </row>
    <row r="411" spans="1:28" x14ac:dyDescent="0.3">
      <c r="A411">
        <v>397</v>
      </c>
      <c r="B411" t="s">
        <v>446</v>
      </c>
      <c r="C411">
        <v>14562.25</v>
      </c>
      <c r="D411">
        <v>14568.1</v>
      </c>
      <c r="E411">
        <v>14558.45</v>
      </c>
      <c r="F411">
        <v>14566.1</v>
      </c>
      <c r="G411" s="1">
        <f t="shared" si="81"/>
        <v>6.9500000000007276</v>
      </c>
      <c r="H411" s="1">
        <f t="shared" si="77"/>
        <v>10.910801815301317</v>
      </c>
      <c r="I411" s="1">
        <f>IF(A411&lt;=$C$3,"",MAX(INDEX($D$15:$D$713,A411-$C$3):D410))</f>
        <v>14573.75</v>
      </c>
      <c r="J411" s="1">
        <f>IF(A411&lt;=$C$4,"",MIN(INDEX($E$15:$E$713,A411-$C$4):E410))</f>
        <v>14555</v>
      </c>
      <c r="K411" t="str">
        <f t="shared" si="71"/>
        <v/>
      </c>
      <c r="L411" s="1" t="str">
        <f t="shared" si="82"/>
        <v/>
      </c>
      <c r="M411" s="1" t="str">
        <f t="shared" si="72"/>
        <v/>
      </c>
      <c r="N411" s="1" t="str">
        <f t="shared" si="73"/>
        <v/>
      </c>
      <c r="O411" t="str">
        <f t="shared" si="83"/>
        <v/>
      </c>
      <c r="P411" s="1" t="str">
        <f t="shared" si="74"/>
        <v/>
      </c>
      <c r="Q411" s="1" t="str">
        <f t="shared" si="75"/>
        <v/>
      </c>
      <c r="R411" t="str">
        <f t="shared" si="78"/>
        <v/>
      </c>
      <c r="S411" t="str">
        <f t="shared" si="76"/>
        <v/>
      </c>
      <c r="AA411" t="str">
        <f t="shared" si="80"/>
        <v/>
      </c>
      <c r="AB411" t="str">
        <f t="shared" si="79"/>
        <v/>
      </c>
    </row>
    <row r="412" spans="1:28" x14ac:dyDescent="0.3">
      <c r="A412">
        <v>398</v>
      </c>
      <c r="B412" t="s">
        <v>447</v>
      </c>
      <c r="C412">
        <v>14566</v>
      </c>
      <c r="D412">
        <v>14573.75</v>
      </c>
      <c r="E412">
        <v>14558.8</v>
      </c>
      <c r="F412">
        <v>14562.8</v>
      </c>
      <c r="G412" s="1">
        <f t="shared" si="81"/>
        <v>9.6499999999996362</v>
      </c>
      <c r="H412" s="1">
        <f t="shared" si="77"/>
        <v>10.847761724536234</v>
      </c>
      <c r="I412" s="1">
        <f>IF(A412&lt;=$C$3,"",MAX(INDEX($D$15:$D$713,A412-$C$3):D411))</f>
        <v>14569.75</v>
      </c>
      <c r="J412" s="1">
        <f>IF(A412&lt;=$C$4,"",MIN(INDEX($E$15:$E$713,A412-$C$4):E411))</f>
        <v>14555</v>
      </c>
      <c r="K412" t="str">
        <f t="shared" si="71"/>
        <v>buy</v>
      </c>
      <c r="L412" s="1">
        <f t="shared" si="82"/>
        <v>14569.75</v>
      </c>
      <c r="M412" s="1">
        <f t="shared" si="72"/>
        <v>14558.902238275463</v>
      </c>
      <c r="N412" s="1">
        <f t="shared" si="73"/>
        <v>14591.445523449072</v>
      </c>
      <c r="O412" t="str">
        <f t="shared" si="83"/>
        <v>buy</v>
      </c>
      <c r="P412" s="1">
        <f t="shared" si="74"/>
        <v>14569.75</v>
      </c>
      <c r="Q412" s="1">
        <f t="shared" si="75"/>
        <v>10.847761724536234</v>
      </c>
      <c r="R412" t="str">
        <f t="shared" si="78"/>
        <v/>
      </c>
      <c r="S412" t="str">
        <f t="shared" si="76"/>
        <v>buy</v>
      </c>
      <c r="AA412">
        <f t="shared" si="80"/>
        <v>1</v>
      </c>
      <c r="AB412">
        <f t="shared" si="79"/>
        <v>1</v>
      </c>
    </row>
    <row r="413" spans="1:28" x14ac:dyDescent="0.3">
      <c r="A413">
        <v>399</v>
      </c>
      <c r="B413" t="s">
        <v>448</v>
      </c>
      <c r="C413">
        <v>14562.15</v>
      </c>
      <c r="D413">
        <v>14568.1</v>
      </c>
      <c r="E413">
        <v>14558.6</v>
      </c>
      <c r="F413">
        <v>14562.35</v>
      </c>
      <c r="G413" s="1">
        <f t="shared" si="81"/>
        <v>14.950000000000728</v>
      </c>
      <c r="H413" s="1">
        <f t="shared" si="77"/>
        <v>11.052873638309459</v>
      </c>
      <c r="I413" s="1">
        <f>IF(A413&lt;=$C$3,"",MAX(INDEX($D$15:$D$713,A413-$C$3):D412))</f>
        <v>14573.75</v>
      </c>
      <c r="J413" s="1">
        <f>IF(A413&lt;=$C$4,"",MIN(INDEX($E$15:$E$713,A413-$C$4):E412))</f>
        <v>14558.45</v>
      </c>
      <c r="K413" t="str">
        <f t="shared" si="71"/>
        <v/>
      </c>
      <c r="L413" s="1" t="str">
        <f t="shared" si="82"/>
        <v/>
      </c>
      <c r="M413" s="1" t="str">
        <f t="shared" si="72"/>
        <v/>
      </c>
      <c r="N413" s="1" t="str">
        <f t="shared" si="73"/>
        <v/>
      </c>
      <c r="O413" t="str">
        <f t="shared" si="83"/>
        <v>SL</v>
      </c>
      <c r="P413" s="1" t="str">
        <f t="shared" si="74"/>
        <v/>
      </c>
      <c r="Q413" s="1" t="str">
        <f t="shared" si="75"/>
        <v/>
      </c>
      <c r="R413">
        <f t="shared" si="78"/>
        <v>-10.847761724537122</v>
      </c>
      <c r="S413" t="str">
        <f t="shared" si="76"/>
        <v/>
      </c>
      <c r="AA413" t="str">
        <f t="shared" si="80"/>
        <v/>
      </c>
      <c r="AB413" t="str">
        <f t="shared" si="79"/>
        <v/>
      </c>
    </row>
    <row r="414" spans="1:28" x14ac:dyDescent="0.3">
      <c r="A414">
        <v>400</v>
      </c>
      <c r="B414" t="s">
        <v>449</v>
      </c>
      <c r="C414">
        <v>14562.55</v>
      </c>
      <c r="D414">
        <v>14570.15</v>
      </c>
      <c r="E414">
        <v>14553.9</v>
      </c>
      <c r="F414">
        <v>14558.1</v>
      </c>
      <c r="G414" s="1">
        <f t="shared" si="81"/>
        <v>9.5</v>
      </c>
      <c r="H414" s="1">
        <f t="shared" si="77"/>
        <v>10.975229956393985</v>
      </c>
      <c r="I414" s="1">
        <f>IF(A414&lt;=$C$3,"",MAX(INDEX($D$15:$D$713,A414-$C$3):D413))</f>
        <v>14573.75</v>
      </c>
      <c r="J414" s="1">
        <f>IF(A414&lt;=$C$4,"",MIN(INDEX($E$15:$E$713,A414-$C$4):E413))</f>
        <v>14558.45</v>
      </c>
      <c r="K414" t="str">
        <f t="shared" si="71"/>
        <v>sell</v>
      </c>
      <c r="L414" s="1">
        <f t="shared" si="82"/>
        <v>14558.45</v>
      </c>
      <c r="M414" s="1">
        <f t="shared" si="72"/>
        <v>14569.425229956394</v>
      </c>
      <c r="N414" s="1">
        <f t="shared" si="73"/>
        <v>14536.499540087212</v>
      </c>
      <c r="O414" t="str">
        <f t="shared" si="83"/>
        <v>sell</v>
      </c>
      <c r="P414" s="1">
        <f t="shared" si="74"/>
        <v>14558.45</v>
      </c>
      <c r="Q414" s="1">
        <f t="shared" si="75"/>
        <v>10.975229956393985</v>
      </c>
      <c r="R414" t="str">
        <f t="shared" si="78"/>
        <v/>
      </c>
      <c r="S414" t="str">
        <f t="shared" si="76"/>
        <v>sell</v>
      </c>
      <c r="AA414" t="str">
        <f t="shared" si="80"/>
        <v/>
      </c>
      <c r="AB414" t="str">
        <f t="shared" si="79"/>
        <v/>
      </c>
    </row>
    <row r="415" spans="1:28" x14ac:dyDescent="0.3">
      <c r="A415">
        <v>401</v>
      </c>
      <c r="B415" t="s">
        <v>450</v>
      </c>
      <c r="C415">
        <v>14557.65</v>
      </c>
      <c r="D415">
        <v>14559.95</v>
      </c>
      <c r="E415">
        <v>14548.7</v>
      </c>
      <c r="F415">
        <v>14555.35</v>
      </c>
      <c r="G415" s="1">
        <f t="shared" si="81"/>
        <v>16.25</v>
      </c>
      <c r="H415" s="1">
        <f t="shared" si="77"/>
        <v>11.238968458574286</v>
      </c>
      <c r="I415" s="1">
        <f>IF(A415&lt;=$C$3,"",MAX(INDEX($D$15:$D$713,A415-$C$3):D414))</f>
        <v>14573.75</v>
      </c>
      <c r="J415" s="1">
        <f>IF(A415&lt;=$C$4,"",MIN(INDEX($E$15:$E$713,A415-$C$4):E414))</f>
        <v>14553.9</v>
      </c>
      <c r="K415" t="str">
        <f t="shared" si="71"/>
        <v>sell</v>
      </c>
      <c r="L415" s="1">
        <f t="shared" si="82"/>
        <v>14553.9</v>
      </c>
      <c r="M415" s="1">
        <f t="shared" si="72"/>
        <v>14569.425229956394</v>
      </c>
      <c r="N415" s="1">
        <f t="shared" si="73"/>
        <v>14536.499540087212</v>
      </c>
      <c r="O415" t="str">
        <f t="shared" si="83"/>
        <v>sell</v>
      </c>
      <c r="P415" s="1">
        <f t="shared" si="74"/>
        <v>14558.45</v>
      </c>
      <c r="Q415" s="1">
        <f t="shared" si="75"/>
        <v>10.975229956393985</v>
      </c>
      <c r="R415" t="str">
        <f t="shared" si="78"/>
        <v/>
      </c>
      <c r="S415" t="str">
        <f t="shared" si="76"/>
        <v/>
      </c>
      <c r="AA415" t="str">
        <f t="shared" si="80"/>
        <v/>
      </c>
      <c r="AB415" t="str">
        <f t="shared" si="79"/>
        <v/>
      </c>
    </row>
    <row r="416" spans="1:28" x14ac:dyDescent="0.3">
      <c r="A416">
        <v>402</v>
      </c>
      <c r="B416" t="s">
        <v>451</v>
      </c>
      <c r="C416">
        <v>14555</v>
      </c>
      <c r="D416">
        <v>14563.4</v>
      </c>
      <c r="E416">
        <v>14547.4</v>
      </c>
      <c r="F416">
        <v>14560.3</v>
      </c>
      <c r="G416" s="1">
        <f t="shared" si="81"/>
        <v>11.25</v>
      </c>
      <c r="H416" s="1">
        <f t="shared" si="77"/>
        <v>11.239520035645572</v>
      </c>
      <c r="I416" s="1">
        <f>IF(A416&lt;=$C$3,"",MAX(INDEX($D$15:$D$713,A416-$C$3):D415))</f>
        <v>14570.15</v>
      </c>
      <c r="J416" s="1">
        <f>IF(A416&lt;=$C$4,"",MIN(INDEX($E$15:$E$713,A416-$C$4):E415))</f>
        <v>14548.7</v>
      </c>
      <c r="K416" t="str">
        <f t="shared" si="71"/>
        <v>sell</v>
      </c>
      <c r="L416" s="1">
        <f t="shared" si="82"/>
        <v>14548.7</v>
      </c>
      <c r="M416" s="1">
        <f t="shared" si="72"/>
        <v>14569.425229956394</v>
      </c>
      <c r="N416" s="1">
        <f t="shared" si="73"/>
        <v>14536.499540087212</v>
      </c>
      <c r="O416" t="str">
        <f t="shared" si="83"/>
        <v>sell</v>
      </c>
      <c r="P416" s="1">
        <f t="shared" si="74"/>
        <v>14558.45</v>
      </c>
      <c r="Q416" s="1">
        <f t="shared" si="75"/>
        <v>10.975229956393985</v>
      </c>
      <c r="R416" t="str">
        <f t="shared" si="78"/>
        <v/>
      </c>
      <c r="S416" t="str">
        <f t="shared" si="76"/>
        <v/>
      </c>
      <c r="AA416" t="str">
        <f t="shared" si="80"/>
        <v/>
      </c>
      <c r="AB416" t="str">
        <f t="shared" si="79"/>
        <v/>
      </c>
    </row>
    <row r="417" spans="1:28" x14ac:dyDescent="0.3">
      <c r="A417">
        <v>403</v>
      </c>
      <c r="B417" t="s">
        <v>452</v>
      </c>
      <c r="C417">
        <v>14560.45</v>
      </c>
      <c r="D417">
        <v>14566.75</v>
      </c>
      <c r="E417">
        <v>14556.25</v>
      </c>
      <c r="F417">
        <v>14561.25</v>
      </c>
      <c r="G417" s="1">
        <f t="shared" si="81"/>
        <v>16</v>
      </c>
      <c r="H417" s="1">
        <f t="shared" si="77"/>
        <v>11.477544033863293</v>
      </c>
      <c r="I417" s="1">
        <f>IF(A417&lt;=$C$3,"",MAX(INDEX($D$15:$D$713,A417-$C$3):D416))</f>
        <v>14570.15</v>
      </c>
      <c r="J417" s="1">
        <f>IF(A417&lt;=$C$4,"",MIN(INDEX($E$15:$E$713,A417-$C$4):E416))</f>
        <v>14547.4</v>
      </c>
      <c r="K417" t="str">
        <f t="shared" si="71"/>
        <v/>
      </c>
      <c r="L417" s="1" t="str">
        <f t="shared" si="82"/>
        <v/>
      </c>
      <c r="M417" s="1">
        <f t="shared" si="72"/>
        <v>14569.425229956394</v>
      </c>
      <c r="N417" s="1">
        <f t="shared" si="73"/>
        <v>14536.499540087212</v>
      </c>
      <c r="O417" t="str">
        <f t="shared" si="83"/>
        <v>sell</v>
      </c>
      <c r="P417" s="1">
        <f t="shared" si="74"/>
        <v>14558.45</v>
      </c>
      <c r="Q417" s="1">
        <f t="shared" si="75"/>
        <v>10.975229956393985</v>
      </c>
      <c r="R417" t="str">
        <f t="shared" si="78"/>
        <v/>
      </c>
      <c r="S417" t="str">
        <f t="shared" si="76"/>
        <v/>
      </c>
      <c r="AA417" t="str">
        <f t="shared" si="80"/>
        <v/>
      </c>
      <c r="AB417" t="str">
        <f t="shared" si="79"/>
        <v/>
      </c>
    </row>
    <row r="418" spans="1:28" x14ac:dyDescent="0.3">
      <c r="A418">
        <v>404</v>
      </c>
      <c r="B418" t="s">
        <v>453</v>
      </c>
      <c r="C418">
        <v>14561.2</v>
      </c>
      <c r="D418">
        <v>14570.4</v>
      </c>
      <c r="E418">
        <v>14558.2</v>
      </c>
      <c r="F418">
        <v>14565.6</v>
      </c>
      <c r="G418" s="1">
        <f t="shared" si="81"/>
        <v>10.5</v>
      </c>
      <c r="H418" s="1">
        <f t="shared" si="77"/>
        <v>11.428666832170128</v>
      </c>
      <c r="I418" s="1">
        <f>IF(A418&lt;=$C$3,"",MAX(INDEX($D$15:$D$713,A418-$C$3):D417))</f>
        <v>14566.75</v>
      </c>
      <c r="J418" s="1">
        <f>IF(A418&lt;=$C$4,"",MIN(INDEX($E$15:$E$713,A418-$C$4):E417))</f>
        <v>14547.4</v>
      </c>
      <c r="K418" t="str">
        <f t="shared" si="71"/>
        <v>buy</v>
      </c>
      <c r="L418" s="1">
        <f t="shared" si="82"/>
        <v>14566.75</v>
      </c>
      <c r="M418" s="1" t="str">
        <f t="shared" si="72"/>
        <v/>
      </c>
      <c r="N418" s="1" t="str">
        <f t="shared" si="73"/>
        <v/>
      </c>
      <c r="O418" t="str">
        <f t="shared" si="83"/>
        <v>SL</v>
      </c>
      <c r="P418" s="1" t="str">
        <f t="shared" si="74"/>
        <v/>
      </c>
      <c r="Q418" s="1" t="str">
        <f t="shared" si="75"/>
        <v/>
      </c>
      <c r="R418">
        <f t="shared" si="78"/>
        <v>-10.975229956393378</v>
      </c>
      <c r="S418" t="str">
        <f t="shared" si="76"/>
        <v/>
      </c>
      <c r="AA418">
        <f t="shared" si="80"/>
        <v>1</v>
      </c>
      <c r="AB418" t="str">
        <f t="shared" si="79"/>
        <v/>
      </c>
    </row>
    <row r="419" spans="1:28" x14ac:dyDescent="0.3">
      <c r="A419">
        <v>405</v>
      </c>
      <c r="B419" t="s">
        <v>454</v>
      </c>
      <c r="C419">
        <v>14565.6</v>
      </c>
      <c r="D419">
        <v>14571.35</v>
      </c>
      <c r="E419">
        <v>14563.4</v>
      </c>
      <c r="F419">
        <v>14565.45</v>
      </c>
      <c r="G419" s="1">
        <f t="shared" si="81"/>
        <v>12.199999999998909</v>
      </c>
      <c r="H419" s="1">
        <f t="shared" si="77"/>
        <v>11.467233490561567</v>
      </c>
      <c r="I419" s="1">
        <f>IF(A419&lt;=$C$3,"",MAX(INDEX($D$15:$D$713,A419-$C$3):D418))</f>
        <v>14570.4</v>
      </c>
      <c r="J419" s="1">
        <f>IF(A419&lt;=$C$4,"",MIN(INDEX($E$15:$E$713,A419-$C$4):E418))</f>
        <v>14547.4</v>
      </c>
      <c r="K419" t="str">
        <f t="shared" si="71"/>
        <v>buy</v>
      </c>
      <c r="L419" s="1">
        <f t="shared" si="82"/>
        <v>14570.4</v>
      </c>
      <c r="M419" s="1">
        <f t="shared" si="72"/>
        <v>14558.932766509439</v>
      </c>
      <c r="N419" s="1">
        <f t="shared" si="73"/>
        <v>14593.334466981123</v>
      </c>
      <c r="O419" t="str">
        <f t="shared" si="83"/>
        <v>buy</v>
      </c>
      <c r="P419" s="1">
        <f t="shared" si="74"/>
        <v>14570.4</v>
      </c>
      <c r="Q419" s="1">
        <f t="shared" si="75"/>
        <v>11.467233490561567</v>
      </c>
      <c r="R419" t="str">
        <f t="shared" si="78"/>
        <v/>
      </c>
      <c r="S419" t="str">
        <f t="shared" si="76"/>
        <v>buy</v>
      </c>
      <c r="AA419">
        <f t="shared" si="80"/>
        <v>1</v>
      </c>
      <c r="AB419">
        <f t="shared" si="79"/>
        <v>1</v>
      </c>
    </row>
    <row r="420" spans="1:28" x14ac:dyDescent="0.3">
      <c r="A420">
        <v>406</v>
      </c>
      <c r="B420" t="s">
        <v>455</v>
      </c>
      <c r="C420">
        <v>14565.35</v>
      </c>
      <c r="D420">
        <v>14570.4</v>
      </c>
      <c r="E420">
        <v>14560.8</v>
      </c>
      <c r="F420">
        <v>14563.3</v>
      </c>
      <c r="G420" s="1">
        <f t="shared" si="81"/>
        <v>7.9500000000007276</v>
      </c>
      <c r="H420" s="1">
        <f t="shared" si="77"/>
        <v>11.291371816033525</v>
      </c>
      <c r="I420" s="1">
        <f>IF(A420&lt;=$C$3,"",MAX(INDEX($D$15:$D$713,A420-$C$3):D419))</f>
        <v>14571.35</v>
      </c>
      <c r="J420" s="1">
        <f>IF(A420&lt;=$C$4,"",MIN(INDEX($E$15:$E$713,A420-$C$4):E419))</f>
        <v>14556.25</v>
      </c>
      <c r="K420" t="str">
        <f t="shared" si="71"/>
        <v/>
      </c>
      <c r="L420" s="1" t="str">
        <f t="shared" si="82"/>
        <v/>
      </c>
      <c r="M420" s="1">
        <f t="shared" si="72"/>
        <v>14558.932766509439</v>
      </c>
      <c r="N420" s="1">
        <f t="shared" si="73"/>
        <v>14593.334466981123</v>
      </c>
      <c r="O420" t="str">
        <f t="shared" si="83"/>
        <v>buy</v>
      </c>
      <c r="P420" s="1">
        <f t="shared" si="74"/>
        <v>14570.4</v>
      </c>
      <c r="Q420" s="1">
        <f t="shared" si="75"/>
        <v>11.467233490561567</v>
      </c>
      <c r="R420" t="str">
        <f t="shared" si="78"/>
        <v/>
      </c>
      <c r="S420" t="str">
        <f t="shared" si="76"/>
        <v/>
      </c>
      <c r="AA420" t="str">
        <f t="shared" si="80"/>
        <v/>
      </c>
      <c r="AB420" t="str">
        <f t="shared" si="79"/>
        <v/>
      </c>
    </row>
    <row r="421" spans="1:28" x14ac:dyDescent="0.3">
      <c r="A421">
        <v>407</v>
      </c>
      <c r="B421" t="s">
        <v>456</v>
      </c>
      <c r="C421">
        <v>14563.75</v>
      </c>
      <c r="D421">
        <v>14568.2</v>
      </c>
      <c r="E421">
        <v>14554.75</v>
      </c>
      <c r="F421">
        <v>14557.75</v>
      </c>
      <c r="G421" s="1">
        <f t="shared" si="81"/>
        <v>9.6000000000003638</v>
      </c>
      <c r="H421" s="1">
        <f t="shared" si="77"/>
        <v>11.206803225231868</v>
      </c>
      <c r="I421" s="1">
        <f>IF(A421&lt;=$C$3,"",MAX(INDEX($D$15:$D$713,A421-$C$3):D420))</f>
        <v>14571.35</v>
      </c>
      <c r="J421" s="1">
        <f>IF(A421&lt;=$C$4,"",MIN(INDEX($E$15:$E$713,A421-$C$4):E420))</f>
        <v>14558.2</v>
      </c>
      <c r="K421" t="str">
        <f t="shared" ref="K421:K484" si="84">IF(D421&gt;=I421,"buy",IF(E421&lt;=J421,"sell",""))</f>
        <v>sell</v>
      </c>
      <c r="L421" s="1">
        <f t="shared" si="82"/>
        <v>14558.2</v>
      </c>
      <c r="M421" s="1" t="str">
        <f t="shared" ref="M421:M484" si="85">IF(O421="buy",P421-$C$6*Q421,IF(O421="sell",P421+$C$6*Q421,""))</f>
        <v/>
      </c>
      <c r="N421" s="1" t="str">
        <f t="shared" ref="N421:N484" si="86">IF(O421="buy",P421+$C$7*Q421,IF(O421="sell",P421-$C$7*Q421,""))</f>
        <v/>
      </c>
      <c r="O421" t="str">
        <f t="shared" si="83"/>
        <v>SL</v>
      </c>
      <c r="P421" s="1" t="str">
        <f t="shared" ref="P421:P484" si="87">IF(O420=O421,P420,IF(OR(O421="buy",O421="sell"),L421,""))</f>
        <v/>
      </c>
      <c r="Q421" s="1" t="str">
        <f t="shared" ref="Q421:Q484" si="88">IF(O420=O421,Q420,IF(OR(O421="buy",O421="sell"),H421,""))</f>
        <v/>
      </c>
      <c r="R421">
        <f t="shared" si="78"/>
        <v>-11.46723349056083</v>
      </c>
      <c r="S421" t="str">
        <f t="shared" ref="S421:S484" si="89">IF(OR(O420="",O420="SL",O420="TP"),K421,"")</f>
        <v/>
      </c>
      <c r="AA421" t="str">
        <f t="shared" si="80"/>
        <v/>
      </c>
      <c r="AB421" t="str">
        <f t="shared" si="79"/>
        <v/>
      </c>
    </row>
    <row r="422" spans="1:28" x14ac:dyDescent="0.3">
      <c r="A422">
        <v>408</v>
      </c>
      <c r="B422" t="s">
        <v>457</v>
      </c>
      <c r="C422">
        <v>14558</v>
      </c>
      <c r="D422">
        <v>14563.45</v>
      </c>
      <c r="E422">
        <v>14552</v>
      </c>
      <c r="F422">
        <v>14561.4</v>
      </c>
      <c r="G422" s="1">
        <f t="shared" si="81"/>
        <v>13.450000000000728</v>
      </c>
      <c r="H422" s="1">
        <f t="shared" ref="H422:H485" si="90">(H421*(C$5-1)+G422)/C$5</f>
        <v>11.318963063970312</v>
      </c>
      <c r="I422" s="1">
        <f>IF(A422&lt;=$C$3,"",MAX(INDEX($D$15:$D$713,A422-$C$3):D421))</f>
        <v>14571.35</v>
      </c>
      <c r="J422" s="1">
        <f>IF(A422&lt;=$C$4,"",MIN(INDEX($E$15:$E$713,A422-$C$4):E421))</f>
        <v>14554.75</v>
      </c>
      <c r="K422" t="str">
        <f t="shared" si="84"/>
        <v>sell</v>
      </c>
      <c r="L422" s="1">
        <f t="shared" si="82"/>
        <v>14554.75</v>
      </c>
      <c r="M422" s="1">
        <f t="shared" si="85"/>
        <v>14566.06896306397</v>
      </c>
      <c r="N422" s="1">
        <f t="shared" si="86"/>
        <v>14532.11207387206</v>
      </c>
      <c r="O422" t="str">
        <f t="shared" si="83"/>
        <v>sell</v>
      </c>
      <c r="P422" s="1">
        <f t="shared" si="87"/>
        <v>14554.75</v>
      </c>
      <c r="Q422" s="1">
        <f t="shared" si="88"/>
        <v>11.318963063970312</v>
      </c>
      <c r="R422" t="str">
        <f t="shared" si="78"/>
        <v/>
      </c>
      <c r="S422" t="str">
        <f t="shared" si="89"/>
        <v>sell</v>
      </c>
      <c r="AA422" t="str">
        <f t="shared" si="80"/>
        <v/>
      </c>
      <c r="AB422" t="str">
        <f t="shared" si="79"/>
        <v/>
      </c>
    </row>
    <row r="423" spans="1:28" x14ac:dyDescent="0.3">
      <c r="A423">
        <v>409</v>
      </c>
      <c r="B423" t="s">
        <v>458</v>
      </c>
      <c r="C423">
        <v>14561.55</v>
      </c>
      <c r="D423">
        <v>14563.95</v>
      </c>
      <c r="E423">
        <v>14560.25</v>
      </c>
      <c r="F423">
        <v>14561.95</v>
      </c>
      <c r="G423" s="1">
        <f t="shared" si="81"/>
        <v>11.450000000000728</v>
      </c>
      <c r="H423" s="1">
        <f t="shared" si="90"/>
        <v>11.325514910771833</v>
      </c>
      <c r="I423" s="1">
        <f>IF(A423&lt;=$C$3,"",MAX(INDEX($D$15:$D$713,A423-$C$3):D422))</f>
        <v>14570.4</v>
      </c>
      <c r="J423" s="1">
        <f>IF(A423&lt;=$C$4,"",MIN(INDEX($E$15:$E$713,A423-$C$4):E422))</f>
        <v>14552</v>
      </c>
      <c r="K423" t="str">
        <f t="shared" si="84"/>
        <v/>
      </c>
      <c r="L423" s="1" t="str">
        <f t="shared" si="82"/>
        <v/>
      </c>
      <c r="M423" s="1">
        <f t="shared" si="85"/>
        <v>14566.06896306397</v>
      </c>
      <c r="N423" s="1">
        <f t="shared" si="86"/>
        <v>14532.11207387206</v>
      </c>
      <c r="O423" t="str">
        <f t="shared" si="83"/>
        <v>sell</v>
      </c>
      <c r="P423" s="1">
        <f t="shared" si="87"/>
        <v>14554.75</v>
      </c>
      <c r="Q423" s="1">
        <f t="shared" si="88"/>
        <v>11.318963063970312</v>
      </c>
      <c r="R423" t="str">
        <f t="shared" si="78"/>
        <v/>
      </c>
      <c r="S423" t="str">
        <f t="shared" si="89"/>
        <v/>
      </c>
      <c r="AA423" t="str">
        <f t="shared" si="80"/>
        <v/>
      </c>
      <c r="AB423" t="str">
        <f t="shared" si="79"/>
        <v/>
      </c>
    </row>
    <row r="424" spans="1:28" x14ac:dyDescent="0.3">
      <c r="A424">
        <v>410</v>
      </c>
      <c r="B424" t="s">
        <v>459</v>
      </c>
      <c r="C424">
        <v>14562.45</v>
      </c>
      <c r="D424">
        <v>14568.95</v>
      </c>
      <c r="E424">
        <v>14553.05</v>
      </c>
      <c r="F424">
        <v>14559.35</v>
      </c>
      <c r="G424" s="1">
        <f t="shared" si="81"/>
        <v>3.7000000000007276</v>
      </c>
      <c r="H424" s="1">
        <f t="shared" si="90"/>
        <v>10.944239165233277</v>
      </c>
      <c r="I424" s="1">
        <f>IF(A424&lt;=$C$3,"",MAX(INDEX($D$15:$D$713,A424-$C$3):D423))</f>
        <v>14568.2</v>
      </c>
      <c r="J424" s="1">
        <f>IF(A424&lt;=$C$4,"",MIN(INDEX($E$15:$E$713,A424-$C$4):E423))</f>
        <v>14552</v>
      </c>
      <c r="K424" t="str">
        <f t="shared" si="84"/>
        <v>buy</v>
      </c>
      <c r="L424" s="1">
        <f t="shared" si="82"/>
        <v>14568.2</v>
      </c>
      <c r="M424" s="1" t="str">
        <f t="shared" si="85"/>
        <v/>
      </c>
      <c r="N424" s="1" t="str">
        <f t="shared" si="86"/>
        <v/>
      </c>
      <c r="O424" t="str">
        <f t="shared" si="83"/>
        <v>SL</v>
      </c>
      <c r="P424" s="1" t="str">
        <f t="shared" si="87"/>
        <v/>
      </c>
      <c r="Q424" s="1" t="str">
        <f t="shared" si="88"/>
        <v/>
      </c>
      <c r="R424">
        <f t="shared" si="78"/>
        <v>-11.318963063969932</v>
      </c>
      <c r="S424" t="str">
        <f t="shared" si="89"/>
        <v/>
      </c>
      <c r="AA424">
        <f t="shared" si="80"/>
        <v>1</v>
      </c>
      <c r="AB424" t="str">
        <f t="shared" si="79"/>
        <v/>
      </c>
    </row>
    <row r="425" spans="1:28" x14ac:dyDescent="0.3">
      <c r="A425">
        <v>411</v>
      </c>
      <c r="B425" t="s">
        <v>460</v>
      </c>
      <c r="C425">
        <v>14559.45</v>
      </c>
      <c r="D425">
        <v>14567.75</v>
      </c>
      <c r="E425">
        <v>14550.1</v>
      </c>
      <c r="F425">
        <v>14564.85</v>
      </c>
      <c r="G425" s="1">
        <f t="shared" si="81"/>
        <v>15.900000000001455</v>
      </c>
      <c r="H425" s="1">
        <f t="shared" si="90"/>
        <v>11.192027206971686</v>
      </c>
      <c r="I425" s="1">
        <f>IF(A425&lt;=$C$3,"",MAX(INDEX($D$15:$D$713,A425-$C$3):D424))</f>
        <v>14568.95</v>
      </c>
      <c r="J425" s="1">
        <f>IF(A425&lt;=$C$4,"",MIN(INDEX($E$15:$E$713,A425-$C$4):E424))</f>
        <v>14552</v>
      </c>
      <c r="K425" t="str">
        <f t="shared" si="84"/>
        <v>sell</v>
      </c>
      <c r="L425" s="1">
        <f t="shared" si="82"/>
        <v>14552</v>
      </c>
      <c r="M425" s="1">
        <f t="shared" si="85"/>
        <v>14563.192027206971</v>
      </c>
      <c r="N425" s="1">
        <f t="shared" si="86"/>
        <v>14529.615945586056</v>
      </c>
      <c r="O425" t="str">
        <f t="shared" si="83"/>
        <v>sell</v>
      </c>
      <c r="P425" s="1">
        <f t="shared" si="87"/>
        <v>14552</v>
      </c>
      <c r="Q425" s="1">
        <f t="shared" si="88"/>
        <v>11.192027206971686</v>
      </c>
      <c r="R425" t="str">
        <f t="shared" si="78"/>
        <v/>
      </c>
      <c r="S425" t="str">
        <f t="shared" si="89"/>
        <v>sell</v>
      </c>
      <c r="AA425" t="str">
        <f t="shared" si="80"/>
        <v/>
      </c>
      <c r="AB425" t="str">
        <f t="shared" si="79"/>
        <v/>
      </c>
    </row>
    <row r="426" spans="1:28" x14ac:dyDescent="0.3">
      <c r="A426">
        <v>412</v>
      </c>
      <c r="B426" t="s">
        <v>461</v>
      </c>
      <c r="C426">
        <v>14564.4</v>
      </c>
      <c r="D426">
        <v>14569.2</v>
      </c>
      <c r="E426">
        <v>14560.75</v>
      </c>
      <c r="F426">
        <v>14565.35</v>
      </c>
      <c r="G426" s="1">
        <f t="shared" si="81"/>
        <v>17.649999999999636</v>
      </c>
      <c r="H426" s="1">
        <f t="shared" si="90"/>
        <v>11.514925846623083</v>
      </c>
      <c r="I426" s="1">
        <f>IF(A426&lt;=$C$3,"",MAX(INDEX($D$15:$D$713,A426-$C$3):D425))</f>
        <v>14568.95</v>
      </c>
      <c r="J426" s="1">
        <f>IF(A426&lt;=$C$4,"",MIN(INDEX($E$15:$E$713,A426-$C$4):E425))</f>
        <v>14550.1</v>
      </c>
      <c r="K426" t="str">
        <f t="shared" si="84"/>
        <v>buy</v>
      </c>
      <c r="L426" s="1">
        <f t="shared" si="82"/>
        <v>14568.95</v>
      </c>
      <c r="M426" s="1" t="str">
        <f t="shared" si="85"/>
        <v/>
      </c>
      <c r="N426" s="1" t="str">
        <f t="shared" si="86"/>
        <v/>
      </c>
      <c r="O426" t="str">
        <f t="shared" si="83"/>
        <v>SL</v>
      </c>
      <c r="P426" s="1" t="str">
        <f t="shared" si="87"/>
        <v/>
      </c>
      <c r="Q426" s="1" t="str">
        <f t="shared" si="88"/>
        <v/>
      </c>
      <c r="R426">
        <f t="shared" si="78"/>
        <v>-11.192027206971034</v>
      </c>
      <c r="S426" t="str">
        <f t="shared" si="89"/>
        <v/>
      </c>
      <c r="AA426">
        <f t="shared" si="80"/>
        <v>1</v>
      </c>
      <c r="AB426" t="str">
        <f t="shared" si="79"/>
        <v/>
      </c>
    </row>
    <row r="427" spans="1:28" x14ac:dyDescent="0.3">
      <c r="A427">
        <v>413</v>
      </c>
      <c r="B427" t="s">
        <v>462</v>
      </c>
      <c r="C427">
        <v>14565.35</v>
      </c>
      <c r="D427">
        <v>14568.4</v>
      </c>
      <c r="E427">
        <v>14562.85</v>
      </c>
      <c r="F427">
        <v>14566.05</v>
      </c>
      <c r="G427" s="1">
        <f t="shared" si="81"/>
        <v>8.4500000000007276</v>
      </c>
      <c r="H427" s="1">
        <f t="shared" si="90"/>
        <v>11.361679554291964</v>
      </c>
      <c r="I427" s="1">
        <f>IF(A427&lt;=$C$3,"",MAX(INDEX($D$15:$D$713,A427-$C$3):D426))</f>
        <v>14569.2</v>
      </c>
      <c r="J427" s="1">
        <f>IF(A427&lt;=$C$4,"",MIN(INDEX($E$15:$E$713,A427-$C$4):E426))</f>
        <v>14550.1</v>
      </c>
      <c r="K427" t="str">
        <f t="shared" si="84"/>
        <v/>
      </c>
      <c r="L427" s="1" t="str">
        <f t="shared" si="82"/>
        <v/>
      </c>
      <c r="M427" s="1" t="str">
        <f t="shared" si="85"/>
        <v/>
      </c>
      <c r="N427" s="1" t="str">
        <f t="shared" si="86"/>
        <v/>
      </c>
      <c r="O427" t="str">
        <f t="shared" si="83"/>
        <v/>
      </c>
      <c r="P427" s="1" t="str">
        <f t="shared" si="87"/>
        <v/>
      </c>
      <c r="Q427" s="1" t="str">
        <f t="shared" si="88"/>
        <v/>
      </c>
      <c r="R427" t="str">
        <f t="shared" si="78"/>
        <v/>
      </c>
      <c r="S427" t="str">
        <f t="shared" si="89"/>
        <v/>
      </c>
      <c r="AA427" t="str">
        <f t="shared" si="80"/>
        <v/>
      </c>
      <c r="AB427" t="str">
        <f t="shared" si="79"/>
        <v/>
      </c>
    </row>
    <row r="428" spans="1:28" x14ac:dyDescent="0.3">
      <c r="A428">
        <v>414</v>
      </c>
      <c r="B428" t="s">
        <v>463</v>
      </c>
      <c r="C428">
        <v>14565.7</v>
      </c>
      <c r="D428">
        <v>14568.95</v>
      </c>
      <c r="E428">
        <v>14561.1</v>
      </c>
      <c r="F428">
        <v>14563.85</v>
      </c>
      <c r="G428" s="1">
        <f t="shared" si="81"/>
        <v>5.5499999999992724</v>
      </c>
      <c r="H428" s="1">
        <f t="shared" si="90"/>
        <v>11.07109557657733</v>
      </c>
      <c r="I428" s="1">
        <f>IF(A428&lt;=$C$3,"",MAX(INDEX($D$15:$D$713,A428-$C$3):D427))</f>
        <v>14569.2</v>
      </c>
      <c r="J428" s="1">
        <f>IF(A428&lt;=$C$4,"",MIN(INDEX($E$15:$E$713,A428-$C$4):E427))</f>
        <v>14550.1</v>
      </c>
      <c r="K428" t="str">
        <f t="shared" si="84"/>
        <v/>
      </c>
      <c r="L428" s="1" t="str">
        <f t="shared" si="82"/>
        <v/>
      </c>
      <c r="M428" s="1" t="str">
        <f t="shared" si="85"/>
        <v/>
      </c>
      <c r="N428" s="1" t="str">
        <f t="shared" si="86"/>
        <v/>
      </c>
      <c r="O428" t="str">
        <f t="shared" si="83"/>
        <v/>
      </c>
      <c r="P428" s="1" t="str">
        <f t="shared" si="87"/>
        <v/>
      </c>
      <c r="Q428" s="1" t="str">
        <f t="shared" si="88"/>
        <v/>
      </c>
      <c r="R428" t="str">
        <f t="shared" si="78"/>
        <v/>
      </c>
      <c r="S428" t="str">
        <f t="shared" si="89"/>
        <v/>
      </c>
      <c r="AA428" t="str">
        <f t="shared" si="80"/>
        <v/>
      </c>
      <c r="AB428" t="str">
        <f t="shared" si="79"/>
        <v/>
      </c>
    </row>
    <row r="429" spans="1:28" x14ac:dyDescent="0.3">
      <c r="A429">
        <v>415</v>
      </c>
      <c r="B429" t="s">
        <v>464</v>
      </c>
      <c r="C429">
        <v>14563.55</v>
      </c>
      <c r="D429">
        <v>14569.65</v>
      </c>
      <c r="E429">
        <v>14561.6</v>
      </c>
      <c r="F429">
        <v>14565.75</v>
      </c>
      <c r="G429" s="1">
        <f t="shared" si="81"/>
        <v>7.8500000000003638</v>
      </c>
      <c r="H429" s="1">
        <f t="shared" si="90"/>
        <v>10.910040797748481</v>
      </c>
      <c r="I429" s="1">
        <f>IF(A429&lt;=$C$3,"",MAX(INDEX($D$15:$D$713,A429-$C$3):D428))</f>
        <v>14569.2</v>
      </c>
      <c r="J429" s="1">
        <f>IF(A429&lt;=$C$4,"",MIN(INDEX($E$15:$E$713,A429-$C$4):E428))</f>
        <v>14560.75</v>
      </c>
      <c r="K429" t="str">
        <f t="shared" si="84"/>
        <v>buy</v>
      </c>
      <c r="L429" s="1">
        <f t="shared" si="82"/>
        <v>14569.2</v>
      </c>
      <c r="M429" s="1">
        <f t="shared" si="85"/>
        <v>14558.289959202251</v>
      </c>
      <c r="N429" s="1">
        <f t="shared" si="86"/>
        <v>14591.020081595498</v>
      </c>
      <c r="O429" t="str">
        <f t="shared" si="83"/>
        <v>buy</v>
      </c>
      <c r="P429" s="1">
        <f t="shared" si="87"/>
        <v>14569.2</v>
      </c>
      <c r="Q429" s="1">
        <f t="shared" si="88"/>
        <v>10.910040797748481</v>
      </c>
      <c r="R429" t="str">
        <f t="shared" si="78"/>
        <v/>
      </c>
      <c r="S429" t="str">
        <f t="shared" si="89"/>
        <v>buy</v>
      </c>
      <c r="AA429">
        <f t="shared" si="80"/>
        <v>1</v>
      </c>
      <c r="AB429">
        <f t="shared" si="79"/>
        <v>1</v>
      </c>
    </row>
    <row r="430" spans="1:28" x14ac:dyDescent="0.3">
      <c r="A430">
        <v>416</v>
      </c>
      <c r="B430" t="s">
        <v>465</v>
      </c>
      <c r="C430">
        <v>14565.85</v>
      </c>
      <c r="D430">
        <v>14569.55</v>
      </c>
      <c r="E430">
        <v>14560.8</v>
      </c>
      <c r="F430">
        <v>14563.55</v>
      </c>
      <c r="G430" s="1">
        <f t="shared" si="81"/>
        <v>8.0499999999992724</v>
      </c>
      <c r="H430" s="1">
        <f t="shared" si="90"/>
        <v>10.76703875786102</v>
      </c>
      <c r="I430" s="1">
        <f>IF(A430&lt;=$C$3,"",MAX(INDEX($D$15:$D$713,A430-$C$3):D429))</f>
        <v>14569.65</v>
      </c>
      <c r="J430" s="1">
        <f>IF(A430&lt;=$C$4,"",MIN(INDEX($E$15:$E$713,A430-$C$4):E429))</f>
        <v>14561.1</v>
      </c>
      <c r="K430" t="str">
        <f t="shared" si="84"/>
        <v>sell</v>
      </c>
      <c r="L430" s="1">
        <f t="shared" si="82"/>
        <v>14561.1</v>
      </c>
      <c r="M430" s="1">
        <f t="shared" si="85"/>
        <v>14558.289959202251</v>
      </c>
      <c r="N430" s="1">
        <f t="shared" si="86"/>
        <v>14591.020081595498</v>
      </c>
      <c r="O430" t="str">
        <f t="shared" si="83"/>
        <v>buy</v>
      </c>
      <c r="P430" s="1">
        <f t="shared" si="87"/>
        <v>14569.2</v>
      </c>
      <c r="Q430" s="1">
        <f t="shared" si="88"/>
        <v>10.910040797748481</v>
      </c>
      <c r="R430" t="str">
        <f t="shared" si="78"/>
        <v/>
      </c>
      <c r="S430" t="str">
        <f t="shared" si="89"/>
        <v/>
      </c>
      <c r="AA430" t="str">
        <f t="shared" si="80"/>
        <v/>
      </c>
      <c r="AB430" t="str">
        <f t="shared" si="79"/>
        <v/>
      </c>
    </row>
    <row r="431" spans="1:28" x14ac:dyDescent="0.3">
      <c r="A431">
        <v>417</v>
      </c>
      <c r="B431" t="s">
        <v>466</v>
      </c>
      <c r="C431">
        <v>14563.8</v>
      </c>
      <c r="D431">
        <v>14569</v>
      </c>
      <c r="E431">
        <v>14555.35</v>
      </c>
      <c r="F431">
        <v>14558.5</v>
      </c>
      <c r="G431" s="1">
        <f t="shared" si="81"/>
        <v>8.75</v>
      </c>
      <c r="H431" s="1">
        <f t="shared" si="90"/>
        <v>10.666186819967969</v>
      </c>
      <c r="I431" s="1">
        <f>IF(A431&lt;=$C$3,"",MAX(INDEX($D$15:$D$713,A431-$C$3):D430))</f>
        <v>14569.65</v>
      </c>
      <c r="J431" s="1">
        <f>IF(A431&lt;=$C$4,"",MIN(INDEX($E$15:$E$713,A431-$C$4):E430))</f>
        <v>14560.8</v>
      </c>
      <c r="K431" t="str">
        <f t="shared" si="84"/>
        <v>sell</v>
      </c>
      <c r="L431" s="1">
        <f t="shared" si="82"/>
        <v>14560.8</v>
      </c>
      <c r="M431" s="1" t="str">
        <f t="shared" si="85"/>
        <v/>
      </c>
      <c r="N431" s="1" t="str">
        <f t="shared" si="86"/>
        <v/>
      </c>
      <c r="O431" t="str">
        <f t="shared" si="83"/>
        <v>SL</v>
      </c>
      <c r="P431" s="1" t="str">
        <f t="shared" si="87"/>
        <v/>
      </c>
      <c r="Q431" s="1" t="str">
        <f t="shared" si="88"/>
        <v/>
      </c>
      <c r="R431">
        <f t="shared" si="78"/>
        <v>-10.910040797749389</v>
      </c>
      <c r="S431" t="str">
        <f t="shared" si="89"/>
        <v/>
      </c>
      <c r="AA431" t="str">
        <f t="shared" si="80"/>
        <v/>
      </c>
      <c r="AB431" t="str">
        <f t="shared" si="79"/>
        <v/>
      </c>
    </row>
    <row r="432" spans="1:28" x14ac:dyDescent="0.3">
      <c r="A432">
        <v>418</v>
      </c>
      <c r="B432" t="s">
        <v>467</v>
      </c>
      <c r="C432">
        <v>14558.35</v>
      </c>
      <c r="D432">
        <v>14566.85</v>
      </c>
      <c r="E432">
        <v>14552.45</v>
      </c>
      <c r="F432">
        <v>14563.45</v>
      </c>
      <c r="G432" s="1">
        <f t="shared" si="81"/>
        <v>13.649999999999636</v>
      </c>
      <c r="H432" s="1">
        <f t="shared" si="90"/>
        <v>10.815377478969552</v>
      </c>
      <c r="I432" s="1">
        <f>IF(A432&lt;=$C$3,"",MAX(INDEX($D$15:$D$713,A432-$C$3):D431))</f>
        <v>14569.65</v>
      </c>
      <c r="J432" s="1">
        <f>IF(A432&lt;=$C$4,"",MIN(INDEX($E$15:$E$713,A432-$C$4):E431))</f>
        <v>14555.35</v>
      </c>
      <c r="K432" t="str">
        <f t="shared" si="84"/>
        <v>sell</v>
      </c>
      <c r="L432" s="1">
        <f t="shared" si="82"/>
        <v>14555.35</v>
      </c>
      <c r="M432" s="1">
        <f t="shared" si="85"/>
        <v>14566.16537747897</v>
      </c>
      <c r="N432" s="1">
        <f t="shared" si="86"/>
        <v>14533.719245042061</v>
      </c>
      <c r="O432" t="str">
        <f t="shared" si="83"/>
        <v>sell</v>
      </c>
      <c r="P432" s="1">
        <f t="shared" si="87"/>
        <v>14555.35</v>
      </c>
      <c r="Q432" s="1">
        <f t="shared" si="88"/>
        <v>10.815377478969552</v>
      </c>
      <c r="R432" t="str">
        <f t="shared" si="78"/>
        <v/>
      </c>
      <c r="S432" t="str">
        <f t="shared" si="89"/>
        <v>sell</v>
      </c>
      <c r="AA432" t="str">
        <f t="shared" si="80"/>
        <v/>
      </c>
      <c r="AB432" t="str">
        <f t="shared" si="79"/>
        <v/>
      </c>
    </row>
    <row r="433" spans="1:28" x14ac:dyDescent="0.3">
      <c r="A433">
        <v>419</v>
      </c>
      <c r="B433" t="s">
        <v>468</v>
      </c>
      <c r="C433">
        <v>14563.25</v>
      </c>
      <c r="D433">
        <v>14570</v>
      </c>
      <c r="E433">
        <v>14553.9</v>
      </c>
      <c r="F433">
        <v>14557.1</v>
      </c>
      <c r="G433" s="1">
        <f t="shared" si="81"/>
        <v>14.399999999999636</v>
      </c>
      <c r="H433" s="1">
        <f t="shared" si="90"/>
        <v>10.994608605021057</v>
      </c>
      <c r="I433" s="1">
        <f>IF(A433&lt;=$C$3,"",MAX(INDEX($D$15:$D$713,A433-$C$3):D432))</f>
        <v>14569.55</v>
      </c>
      <c r="J433" s="1">
        <f>IF(A433&lt;=$C$4,"",MIN(INDEX($E$15:$E$713,A433-$C$4):E432))</f>
        <v>14552.45</v>
      </c>
      <c r="K433" t="str">
        <f t="shared" si="84"/>
        <v>buy</v>
      </c>
      <c r="L433" s="1">
        <f t="shared" si="82"/>
        <v>14569.55</v>
      </c>
      <c r="M433" s="1" t="str">
        <f t="shared" si="85"/>
        <v/>
      </c>
      <c r="N433" s="1" t="str">
        <f t="shared" si="86"/>
        <v/>
      </c>
      <c r="O433" t="str">
        <f t="shared" si="83"/>
        <v>SL</v>
      </c>
      <c r="P433" s="1" t="str">
        <f t="shared" si="87"/>
        <v/>
      </c>
      <c r="Q433" s="1" t="str">
        <f t="shared" si="88"/>
        <v/>
      </c>
      <c r="R433">
        <f t="shared" si="78"/>
        <v>-10.815377478969822</v>
      </c>
      <c r="S433" t="str">
        <f t="shared" si="89"/>
        <v/>
      </c>
      <c r="AA433">
        <f t="shared" si="80"/>
        <v>1</v>
      </c>
      <c r="AB433" t="str">
        <f t="shared" si="79"/>
        <v/>
      </c>
    </row>
    <row r="434" spans="1:28" x14ac:dyDescent="0.3">
      <c r="A434">
        <v>420</v>
      </c>
      <c r="B434" t="s">
        <v>469</v>
      </c>
      <c r="C434">
        <v>14557.3</v>
      </c>
      <c r="D434">
        <v>14560</v>
      </c>
      <c r="E434">
        <v>14552.75</v>
      </c>
      <c r="F434">
        <v>14555.65</v>
      </c>
      <c r="G434" s="1">
        <f t="shared" si="81"/>
        <v>16.100000000000364</v>
      </c>
      <c r="H434" s="1">
        <f t="shared" si="90"/>
        <v>11.249878174770021</v>
      </c>
      <c r="I434" s="1">
        <f>IF(A434&lt;=$C$3,"",MAX(INDEX($D$15:$D$713,A434-$C$3):D433))</f>
        <v>14570</v>
      </c>
      <c r="J434" s="1">
        <f>IF(A434&lt;=$C$4,"",MIN(INDEX($E$15:$E$713,A434-$C$4):E433))</f>
        <v>14552.45</v>
      </c>
      <c r="K434" t="str">
        <f t="shared" si="84"/>
        <v/>
      </c>
      <c r="L434" s="1" t="str">
        <f t="shared" si="82"/>
        <v/>
      </c>
      <c r="M434" s="1" t="str">
        <f t="shared" si="85"/>
        <v/>
      </c>
      <c r="N434" s="1" t="str">
        <f t="shared" si="86"/>
        <v/>
      </c>
      <c r="O434" t="str">
        <f t="shared" si="83"/>
        <v/>
      </c>
      <c r="P434" s="1" t="str">
        <f t="shared" si="87"/>
        <v/>
      </c>
      <c r="Q434" s="1" t="str">
        <f t="shared" si="88"/>
        <v/>
      </c>
      <c r="R434" t="str">
        <f t="shared" si="78"/>
        <v/>
      </c>
      <c r="S434" t="str">
        <f t="shared" si="89"/>
        <v/>
      </c>
      <c r="AA434" t="str">
        <f t="shared" si="80"/>
        <v/>
      </c>
      <c r="AB434" t="str">
        <f t="shared" si="79"/>
        <v/>
      </c>
    </row>
    <row r="435" spans="1:28" x14ac:dyDescent="0.3">
      <c r="A435">
        <v>421</v>
      </c>
      <c r="B435" t="s">
        <v>470</v>
      </c>
      <c r="C435">
        <v>14555.4</v>
      </c>
      <c r="D435">
        <v>14562.7</v>
      </c>
      <c r="E435">
        <v>14552.7</v>
      </c>
      <c r="F435">
        <v>14560.2</v>
      </c>
      <c r="G435" s="1">
        <f t="shared" si="81"/>
        <v>7.25</v>
      </c>
      <c r="H435" s="1">
        <f t="shared" si="90"/>
        <v>11.049884266031521</v>
      </c>
      <c r="I435" s="1">
        <f>IF(A435&lt;=$C$3,"",MAX(INDEX($D$15:$D$713,A435-$C$3):D434))</f>
        <v>14570</v>
      </c>
      <c r="J435" s="1">
        <f>IF(A435&lt;=$C$4,"",MIN(INDEX($E$15:$E$713,A435-$C$4):E434))</f>
        <v>14552.45</v>
      </c>
      <c r="K435" t="str">
        <f t="shared" si="84"/>
        <v/>
      </c>
      <c r="L435" s="1" t="str">
        <f t="shared" si="82"/>
        <v/>
      </c>
      <c r="M435" s="1" t="str">
        <f t="shared" si="85"/>
        <v/>
      </c>
      <c r="N435" s="1" t="str">
        <f t="shared" si="86"/>
        <v/>
      </c>
      <c r="O435" t="str">
        <f t="shared" si="83"/>
        <v/>
      </c>
      <c r="P435" s="1" t="str">
        <f t="shared" si="87"/>
        <v/>
      </c>
      <c r="Q435" s="1" t="str">
        <f t="shared" si="88"/>
        <v/>
      </c>
      <c r="R435" t="str">
        <f t="shared" ref="R435:R498" si="91">IF(AND(O434="buy",O435="SL"),M434-P434,IF(AND(O434="buy",O435="TP"),N434-P434,IF(AND(O434="sell",O435="SL"),P434-M434,IF(AND(O434="sell",O435="TP"),P434-N434,""))))</f>
        <v/>
      </c>
      <c r="S435" t="str">
        <f t="shared" si="89"/>
        <v/>
      </c>
      <c r="AA435" t="str">
        <f t="shared" si="80"/>
        <v/>
      </c>
      <c r="AB435" t="str">
        <f t="shared" si="79"/>
        <v/>
      </c>
    </row>
    <row r="436" spans="1:28" x14ac:dyDescent="0.3">
      <c r="A436">
        <v>422</v>
      </c>
      <c r="B436" t="s">
        <v>471</v>
      </c>
      <c r="C436">
        <v>14560.45</v>
      </c>
      <c r="D436">
        <v>14563.8</v>
      </c>
      <c r="E436">
        <v>14556.05</v>
      </c>
      <c r="F436">
        <v>14558.6</v>
      </c>
      <c r="G436" s="1">
        <f t="shared" si="81"/>
        <v>10</v>
      </c>
      <c r="H436" s="1">
        <f t="shared" si="90"/>
        <v>10.997390052729944</v>
      </c>
      <c r="I436" s="1">
        <f>IF(A436&lt;=$C$3,"",MAX(INDEX($D$15:$D$713,A436-$C$3):D435))</f>
        <v>14570</v>
      </c>
      <c r="J436" s="1">
        <f>IF(A436&lt;=$C$4,"",MIN(INDEX($E$15:$E$713,A436-$C$4):E435))</f>
        <v>14552.7</v>
      </c>
      <c r="K436" t="str">
        <f t="shared" si="84"/>
        <v/>
      </c>
      <c r="L436" s="1" t="str">
        <f t="shared" si="82"/>
        <v/>
      </c>
      <c r="M436" s="1" t="str">
        <f t="shared" si="85"/>
        <v/>
      </c>
      <c r="N436" s="1" t="str">
        <f t="shared" si="86"/>
        <v/>
      </c>
      <c r="O436" t="str">
        <f t="shared" si="83"/>
        <v/>
      </c>
      <c r="P436" s="1" t="str">
        <f t="shared" si="87"/>
        <v/>
      </c>
      <c r="Q436" s="1" t="str">
        <f t="shared" si="88"/>
        <v/>
      </c>
      <c r="R436" t="str">
        <f t="shared" si="91"/>
        <v/>
      </c>
      <c r="S436" t="str">
        <f t="shared" si="89"/>
        <v/>
      </c>
      <c r="AA436" t="str">
        <f t="shared" si="80"/>
        <v/>
      </c>
      <c r="AB436" t="str">
        <f t="shared" si="79"/>
        <v/>
      </c>
    </row>
    <row r="437" spans="1:28" x14ac:dyDescent="0.3">
      <c r="A437">
        <v>423</v>
      </c>
      <c r="B437" t="s">
        <v>472</v>
      </c>
      <c r="C437">
        <v>14558.7</v>
      </c>
      <c r="D437">
        <v>14561.05</v>
      </c>
      <c r="E437">
        <v>14553.1</v>
      </c>
      <c r="F437">
        <v>14557.45</v>
      </c>
      <c r="G437" s="1">
        <f t="shared" si="81"/>
        <v>7.75</v>
      </c>
      <c r="H437" s="1">
        <f t="shared" si="90"/>
        <v>10.835020550093446</v>
      </c>
      <c r="I437" s="1">
        <f>IF(A437&lt;=$C$3,"",MAX(INDEX($D$15:$D$713,A437-$C$3):D436))</f>
        <v>14563.8</v>
      </c>
      <c r="J437" s="1">
        <f>IF(A437&lt;=$C$4,"",MIN(INDEX($E$15:$E$713,A437-$C$4):E436))</f>
        <v>14552.7</v>
      </c>
      <c r="K437" t="str">
        <f t="shared" si="84"/>
        <v/>
      </c>
      <c r="L437" s="1" t="str">
        <f t="shared" si="82"/>
        <v/>
      </c>
      <c r="M437" s="1" t="str">
        <f t="shared" si="85"/>
        <v/>
      </c>
      <c r="N437" s="1" t="str">
        <f t="shared" si="86"/>
        <v/>
      </c>
      <c r="O437" t="str">
        <f t="shared" si="83"/>
        <v/>
      </c>
      <c r="P437" s="1" t="str">
        <f t="shared" si="87"/>
        <v/>
      </c>
      <c r="Q437" s="1" t="str">
        <f t="shared" si="88"/>
        <v/>
      </c>
      <c r="R437" t="str">
        <f t="shared" si="91"/>
        <v/>
      </c>
      <c r="S437" t="str">
        <f t="shared" si="89"/>
        <v/>
      </c>
      <c r="AA437" t="str">
        <f t="shared" si="80"/>
        <v/>
      </c>
      <c r="AB437" t="str">
        <f t="shared" si="79"/>
        <v/>
      </c>
    </row>
    <row r="438" spans="1:28" x14ac:dyDescent="0.3">
      <c r="A438">
        <v>424</v>
      </c>
      <c r="B438" t="s">
        <v>473</v>
      </c>
      <c r="C438">
        <v>14557.45</v>
      </c>
      <c r="D438">
        <v>14564.25</v>
      </c>
      <c r="E438">
        <v>14551</v>
      </c>
      <c r="F438">
        <v>14562.1</v>
      </c>
      <c r="G438" s="1">
        <f t="shared" si="81"/>
        <v>7.9499999999989086</v>
      </c>
      <c r="H438" s="1">
        <f t="shared" si="90"/>
        <v>10.69076952258872</v>
      </c>
      <c r="I438" s="1">
        <f>IF(A438&lt;=$C$3,"",MAX(INDEX($D$15:$D$713,A438-$C$3):D437))</f>
        <v>14563.8</v>
      </c>
      <c r="J438" s="1">
        <f>IF(A438&lt;=$C$4,"",MIN(INDEX($E$15:$E$713,A438-$C$4):E437))</f>
        <v>14552.7</v>
      </c>
      <c r="K438" t="str">
        <f t="shared" si="84"/>
        <v>buy</v>
      </c>
      <c r="L438" s="1">
        <f t="shared" si="82"/>
        <v>14563.8</v>
      </c>
      <c r="M438" s="1">
        <f t="shared" si="85"/>
        <v>14553.10923047741</v>
      </c>
      <c r="N438" s="1">
        <f t="shared" si="86"/>
        <v>14585.181539045177</v>
      </c>
      <c r="O438" t="str">
        <f t="shared" si="83"/>
        <v>buy</v>
      </c>
      <c r="P438" s="1">
        <f t="shared" si="87"/>
        <v>14563.8</v>
      </c>
      <c r="Q438" s="1">
        <f t="shared" si="88"/>
        <v>10.69076952258872</v>
      </c>
      <c r="R438" t="str">
        <f t="shared" si="91"/>
        <v/>
      </c>
      <c r="S438" t="str">
        <f t="shared" si="89"/>
        <v>buy</v>
      </c>
      <c r="AA438">
        <f t="shared" si="80"/>
        <v>1</v>
      </c>
      <c r="AB438">
        <f t="shared" si="79"/>
        <v>1</v>
      </c>
    </row>
    <row r="439" spans="1:28" x14ac:dyDescent="0.3">
      <c r="A439">
        <v>425</v>
      </c>
      <c r="B439" t="s">
        <v>474</v>
      </c>
      <c r="C439">
        <v>14561.25</v>
      </c>
      <c r="D439">
        <v>14569.15</v>
      </c>
      <c r="E439">
        <v>14556.35</v>
      </c>
      <c r="F439">
        <v>14564.45</v>
      </c>
      <c r="G439" s="1">
        <f t="shared" si="81"/>
        <v>13.25</v>
      </c>
      <c r="H439" s="1">
        <f t="shared" si="90"/>
        <v>10.818731046459284</v>
      </c>
      <c r="I439" s="1">
        <f>IF(A439&lt;=$C$3,"",MAX(INDEX($D$15:$D$713,A439-$C$3):D438))</f>
        <v>14564.25</v>
      </c>
      <c r="J439" s="1">
        <f>IF(A439&lt;=$C$4,"",MIN(INDEX($E$15:$E$713,A439-$C$4):E438))</f>
        <v>14551</v>
      </c>
      <c r="K439" t="str">
        <f t="shared" si="84"/>
        <v>buy</v>
      </c>
      <c r="L439" s="1">
        <f t="shared" si="82"/>
        <v>14564.25</v>
      </c>
      <c r="M439" s="1">
        <f t="shared" si="85"/>
        <v>14553.10923047741</v>
      </c>
      <c r="N439" s="1">
        <f t="shared" si="86"/>
        <v>14585.181539045177</v>
      </c>
      <c r="O439" t="str">
        <f t="shared" si="83"/>
        <v>buy</v>
      </c>
      <c r="P439" s="1">
        <f t="shared" si="87"/>
        <v>14563.8</v>
      </c>
      <c r="Q439" s="1">
        <f t="shared" si="88"/>
        <v>10.69076952258872</v>
      </c>
      <c r="R439" t="str">
        <f t="shared" si="91"/>
        <v/>
      </c>
      <c r="S439" t="str">
        <f t="shared" si="89"/>
        <v/>
      </c>
      <c r="AA439">
        <f t="shared" si="80"/>
        <v>1</v>
      </c>
      <c r="AB439">
        <f t="shared" si="79"/>
        <v>1</v>
      </c>
    </row>
    <row r="440" spans="1:28" x14ac:dyDescent="0.3">
      <c r="A440">
        <v>426</v>
      </c>
      <c r="B440" t="s">
        <v>475</v>
      </c>
      <c r="C440">
        <v>14564.5</v>
      </c>
      <c r="D440">
        <v>14573.2</v>
      </c>
      <c r="E440">
        <v>14559.9</v>
      </c>
      <c r="F440">
        <v>14571.8</v>
      </c>
      <c r="G440" s="1">
        <f t="shared" si="81"/>
        <v>12.799999999999272</v>
      </c>
      <c r="H440" s="1">
        <f t="shared" si="90"/>
        <v>10.917794494136285</v>
      </c>
      <c r="I440" s="1">
        <f>IF(A440&lt;=$C$3,"",MAX(INDEX($D$15:$D$713,A440-$C$3):D439))</f>
        <v>14569.15</v>
      </c>
      <c r="J440" s="1">
        <f>IF(A440&lt;=$C$4,"",MIN(INDEX($E$15:$E$713,A440-$C$4):E439))</f>
        <v>14551</v>
      </c>
      <c r="K440" t="str">
        <f t="shared" si="84"/>
        <v>buy</v>
      </c>
      <c r="L440" s="1">
        <f t="shared" si="82"/>
        <v>14569.15</v>
      </c>
      <c r="M440" s="1">
        <f t="shared" si="85"/>
        <v>14553.10923047741</v>
      </c>
      <c r="N440" s="1">
        <f t="shared" si="86"/>
        <v>14585.181539045177</v>
      </c>
      <c r="O440" t="str">
        <f t="shared" si="83"/>
        <v>buy</v>
      </c>
      <c r="P440" s="1">
        <f t="shared" si="87"/>
        <v>14563.8</v>
      </c>
      <c r="Q440" s="1">
        <f t="shared" si="88"/>
        <v>10.69076952258872</v>
      </c>
      <c r="R440" t="str">
        <f t="shared" si="91"/>
        <v/>
      </c>
      <c r="S440" t="str">
        <f t="shared" si="89"/>
        <v/>
      </c>
      <c r="AA440">
        <f t="shared" si="80"/>
        <v>1</v>
      </c>
      <c r="AB440">
        <f t="shared" si="79"/>
        <v>1</v>
      </c>
    </row>
    <row r="441" spans="1:28" x14ac:dyDescent="0.3">
      <c r="A441">
        <v>427</v>
      </c>
      <c r="B441" t="s">
        <v>476</v>
      </c>
      <c r="C441">
        <v>14571.9</v>
      </c>
      <c r="D441">
        <v>14580.65</v>
      </c>
      <c r="E441">
        <v>14569.75</v>
      </c>
      <c r="F441">
        <v>14571.7</v>
      </c>
      <c r="G441" s="1">
        <f t="shared" si="81"/>
        <v>13.300000000001091</v>
      </c>
      <c r="H441" s="1">
        <f t="shared" si="90"/>
        <v>11.036904769429524</v>
      </c>
      <c r="I441" s="1">
        <f>IF(A441&lt;=$C$3,"",MAX(INDEX($D$15:$D$713,A441-$C$3):D440))</f>
        <v>14573.2</v>
      </c>
      <c r="J441" s="1">
        <f>IF(A441&lt;=$C$4,"",MIN(INDEX($E$15:$E$713,A441-$C$4):E440))</f>
        <v>14551</v>
      </c>
      <c r="K441" t="str">
        <f t="shared" si="84"/>
        <v>buy</v>
      </c>
      <c r="L441" s="1">
        <f t="shared" si="82"/>
        <v>14573.2</v>
      </c>
      <c r="M441" s="1">
        <f t="shared" si="85"/>
        <v>14553.10923047741</v>
      </c>
      <c r="N441" s="1">
        <f t="shared" si="86"/>
        <v>14585.181539045177</v>
      </c>
      <c r="O441" t="str">
        <f t="shared" si="83"/>
        <v>buy</v>
      </c>
      <c r="P441" s="1">
        <f t="shared" si="87"/>
        <v>14563.8</v>
      </c>
      <c r="Q441" s="1">
        <f t="shared" si="88"/>
        <v>10.69076952258872</v>
      </c>
      <c r="R441" t="str">
        <f t="shared" si="91"/>
        <v/>
      </c>
      <c r="S441" t="str">
        <f t="shared" si="89"/>
        <v/>
      </c>
      <c r="AA441">
        <f t="shared" si="80"/>
        <v>1</v>
      </c>
      <c r="AB441">
        <f t="shared" si="79"/>
        <v>1</v>
      </c>
    </row>
    <row r="442" spans="1:28" x14ac:dyDescent="0.3">
      <c r="A442">
        <v>428</v>
      </c>
      <c r="B442" t="s">
        <v>477</v>
      </c>
      <c r="C442">
        <v>14572.15</v>
      </c>
      <c r="D442">
        <v>14577.55</v>
      </c>
      <c r="E442">
        <v>14566.75</v>
      </c>
      <c r="F442">
        <v>14573.75</v>
      </c>
      <c r="G442" s="1">
        <f t="shared" si="81"/>
        <v>10.899999999999636</v>
      </c>
      <c r="H442" s="1">
        <f t="shared" si="90"/>
        <v>11.030059530958031</v>
      </c>
      <c r="I442" s="1">
        <f>IF(A442&lt;=$C$3,"",MAX(INDEX($D$15:$D$713,A442-$C$3):D441))</f>
        <v>14580.65</v>
      </c>
      <c r="J442" s="1">
        <f>IF(A442&lt;=$C$4,"",MIN(INDEX($E$15:$E$713,A442-$C$4):E441))</f>
        <v>14556.35</v>
      </c>
      <c r="K442" t="str">
        <f t="shared" si="84"/>
        <v/>
      </c>
      <c r="L442" s="1" t="str">
        <f t="shared" si="82"/>
        <v/>
      </c>
      <c r="M442" s="1">
        <f t="shared" si="85"/>
        <v>14553.10923047741</v>
      </c>
      <c r="N442" s="1">
        <f t="shared" si="86"/>
        <v>14585.181539045177</v>
      </c>
      <c r="O442" t="str">
        <f t="shared" si="83"/>
        <v>buy</v>
      </c>
      <c r="P442" s="1">
        <f t="shared" si="87"/>
        <v>14563.8</v>
      </c>
      <c r="Q442" s="1">
        <f t="shared" si="88"/>
        <v>10.69076952258872</v>
      </c>
      <c r="R442" t="str">
        <f t="shared" si="91"/>
        <v/>
      </c>
      <c r="S442" t="str">
        <f t="shared" si="89"/>
        <v/>
      </c>
      <c r="AA442" t="str">
        <f t="shared" si="80"/>
        <v/>
      </c>
      <c r="AB442" t="str">
        <f t="shared" si="79"/>
        <v/>
      </c>
    </row>
    <row r="443" spans="1:28" x14ac:dyDescent="0.3">
      <c r="A443">
        <v>429</v>
      </c>
      <c r="B443" t="s">
        <v>478</v>
      </c>
      <c r="C443">
        <v>14573.4</v>
      </c>
      <c r="D443">
        <v>14574.9</v>
      </c>
      <c r="E443">
        <v>14566.75</v>
      </c>
      <c r="F443">
        <v>14570.1</v>
      </c>
      <c r="G443" s="1">
        <f t="shared" si="81"/>
        <v>10.799999999999272</v>
      </c>
      <c r="H443" s="1">
        <f t="shared" si="90"/>
        <v>11.018556554410093</v>
      </c>
      <c r="I443" s="1">
        <f>IF(A443&lt;=$C$3,"",MAX(INDEX($D$15:$D$713,A443-$C$3):D442))</f>
        <v>14580.65</v>
      </c>
      <c r="J443" s="1">
        <f>IF(A443&lt;=$C$4,"",MIN(INDEX($E$15:$E$713,A443-$C$4):E442))</f>
        <v>14559.9</v>
      </c>
      <c r="K443" t="str">
        <f t="shared" si="84"/>
        <v/>
      </c>
      <c r="L443" s="1" t="str">
        <f t="shared" si="82"/>
        <v/>
      </c>
      <c r="M443" s="1">
        <f t="shared" si="85"/>
        <v>14553.10923047741</v>
      </c>
      <c r="N443" s="1">
        <f t="shared" si="86"/>
        <v>14585.181539045177</v>
      </c>
      <c r="O443" t="str">
        <f t="shared" si="83"/>
        <v>buy</v>
      </c>
      <c r="P443" s="1">
        <f t="shared" si="87"/>
        <v>14563.8</v>
      </c>
      <c r="Q443" s="1">
        <f t="shared" si="88"/>
        <v>10.69076952258872</v>
      </c>
      <c r="R443" t="str">
        <f t="shared" si="91"/>
        <v/>
      </c>
      <c r="S443" t="str">
        <f t="shared" si="89"/>
        <v/>
      </c>
      <c r="AA443" t="str">
        <f t="shared" si="80"/>
        <v/>
      </c>
      <c r="AB443" t="str">
        <f t="shared" si="79"/>
        <v/>
      </c>
    </row>
    <row r="444" spans="1:28" x14ac:dyDescent="0.3">
      <c r="A444">
        <v>430</v>
      </c>
      <c r="B444" t="s">
        <v>479</v>
      </c>
      <c r="C444">
        <v>14570.45</v>
      </c>
      <c r="D444">
        <v>14579</v>
      </c>
      <c r="E444">
        <v>14564.45</v>
      </c>
      <c r="F444">
        <v>14573.4</v>
      </c>
      <c r="G444" s="1">
        <f t="shared" si="81"/>
        <v>8.1499999999996362</v>
      </c>
      <c r="H444" s="1">
        <f t="shared" si="90"/>
        <v>10.875128726689571</v>
      </c>
      <c r="I444" s="1">
        <f>IF(A444&lt;=$C$3,"",MAX(INDEX($D$15:$D$713,A444-$C$3):D443))</f>
        <v>14580.65</v>
      </c>
      <c r="J444" s="1">
        <f>IF(A444&lt;=$C$4,"",MIN(INDEX($E$15:$E$713,A444-$C$4):E443))</f>
        <v>14566.75</v>
      </c>
      <c r="K444" t="str">
        <f t="shared" si="84"/>
        <v>sell</v>
      </c>
      <c r="L444" s="1">
        <f t="shared" si="82"/>
        <v>14566.75</v>
      </c>
      <c r="M444" s="1">
        <f t="shared" si="85"/>
        <v>14553.10923047741</v>
      </c>
      <c r="N444" s="1">
        <f t="shared" si="86"/>
        <v>14585.181539045177</v>
      </c>
      <c r="O444" t="str">
        <f t="shared" si="83"/>
        <v>buy</v>
      </c>
      <c r="P444" s="1">
        <f t="shared" si="87"/>
        <v>14563.8</v>
      </c>
      <c r="Q444" s="1">
        <f t="shared" si="88"/>
        <v>10.69076952258872</v>
      </c>
      <c r="R444" t="str">
        <f t="shared" si="91"/>
        <v/>
      </c>
      <c r="S444" t="str">
        <f t="shared" si="89"/>
        <v/>
      </c>
      <c r="AA444" t="str">
        <f t="shared" si="80"/>
        <v/>
      </c>
      <c r="AB444" t="str">
        <f t="shared" si="79"/>
        <v/>
      </c>
    </row>
    <row r="445" spans="1:28" x14ac:dyDescent="0.3">
      <c r="A445">
        <v>431</v>
      </c>
      <c r="B445" t="s">
        <v>480</v>
      </c>
      <c r="C445">
        <v>14573.55</v>
      </c>
      <c r="D445">
        <v>14581.3</v>
      </c>
      <c r="E445">
        <v>14570.8</v>
      </c>
      <c r="F445">
        <v>14575.6</v>
      </c>
      <c r="G445" s="1">
        <f t="shared" si="81"/>
        <v>14.549999999999272</v>
      </c>
      <c r="H445" s="1">
        <f t="shared" si="90"/>
        <v>11.058872290355056</v>
      </c>
      <c r="I445" s="1">
        <f>IF(A445&lt;=$C$3,"",MAX(INDEX($D$15:$D$713,A445-$C$3):D444))</f>
        <v>14579</v>
      </c>
      <c r="J445" s="1">
        <f>IF(A445&lt;=$C$4,"",MIN(INDEX($E$15:$E$713,A445-$C$4):E444))</f>
        <v>14564.45</v>
      </c>
      <c r="K445" t="str">
        <f t="shared" si="84"/>
        <v>buy</v>
      </c>
      <c r="L445" s="1">
        <f t="shared" si="82"/>
        <v>14579</v>
      </c>
      <c r="M445" s="1">
        <f t="shared" si="85"/>
        <v>14553.10923047741</v>
      </c>
      <c r="N445" s="1">
        <f t="shared" si="86"/>
        <v>14585.181539045177</v>
      </c>
      <c r="O445" t="str">
        <f t="shared" si="83"/>
        <v>buy</v>
      </c>
      <c r="P445" s="1">
        <f t="shared" si="87"/>
        <v>14563.8</v>
      </c>
      <c r="Q445" s="1">
        <f t="shared" si="88"/>
        <v>10.69076952258872</v>
      </c>
      <c r="R445" t="str">
        <f t="shared" si="91"/>
        <v/>
      </c>
      <c r="S445" t="str">
        <f t="shared" si="89"/>
        <v/>
      </c>
      <c r="AA445">
        <f t="shared" si="80"/>
        <v>1</v>
      </c>
      <c r="AB445">
        <f t="shared" si="79"/>
        <v>1</v>
      </c>
    </row>
    <row r="446" spans="1:28" x14ac:dyDescent="0.3">
      <c r="A446">
        <v>432</v>
      </c>
      <c r="B446" t="s">
        <v>481</v>
      </c>
      <c r="C446">
        <v>14575.95</v>
      </c>
      <c r="D446">
        <v>14578.9</v>
      </c>
      <c r="E446">
        <v>14568.6</v>
      </c>
      <c r="F446">
        <v>14569.7</v>
      </c>
      <c r="G446" s="1">
        <f t="shared" si="81"/>
        <v>10.5</v>
      </c>
      <c r="H446" s="1">
        <f t="shared" si="90"/>
        <v>11.030928675837304</v>
      </c>
      <c r="I446" s="1">
        <f>IF(A446&lt;=$C$3,"",MAX(INDEX($D$15:$D$713,A446-$C$3):D445))</f>
        <v>14581.3</v>
      </c>
      <c r="J446" s="1">
        <f>IF(A446&lt;=$C$4,"",MIN(INDEX($E$15:$E$713,A446-$C$4):E445))</f>
        <v>14564.45</v>
      </c>
      <c r="K446" t="str">
        <f t="shared" si="84"/>
        <v/>
      </c>
      <c r="L446" s="1" t="str">
        <f t="shared" si="82"/>
        <v/>
      </c>
      <c r="M446" s="1">
        <f t="shared" si="85"/>
        <v>14553.10923047741</v>
      </c>
      <c r="N446" s="1">
        <f t="shared" si="86"/>
        <v>14585.181539045177</v>
      </c>
      <c r="O446" t="str">
        <f t="shared" si="83"/>
        <v>buy</v>
      </c>
      <c r="P446" s="1">
        <f t="shared" si="87"/>
        <v>14563.8</v>
      </c>
      <c r="Q446" s="1">
        <f t="shared" si="88"/>
        <v>10.69076952258872</v>
      </c>
      <c r="R446" t="str">
        <f t="shared" si="91"/>
        <v/>
      </c>
      <c r="S446" t="str">
        <f t="shared" si="89"/>
        <v/>
      </c>
      <c r="AA446" t="str">
        <f t="shared" si="80"/>
        <v/>
      </c>
      <c r="AB446" t="str">
        <f t="shared" si="79"/>
        <v/>
      </c>
    </row>
    <row r="447" spans="1:28" x14ac:dyDescent="0.3">
      <c r="A447">
        <v>433</v>
      </c>
      <c r="B447" t="s">
        <v>482</v>
      </c>
      <c r="C447">
        <v>14569.8</v>
      </c>
      <c r="D447">
        <v>14573.6</v>
      </c>
      <c r="E447">
        <v>14561.95</v>
      </c>
      <c r="F447">
        <v>14572.2</v>
      </c>
      <c r="G447" s="1">
        <f t="shared" si="81"/>
        <v>10.299999999999272</v>
      </c>
      <c r="H447" s="1">
        <f t="shared" si="90"/>
        <v>10.994382242045402</v>
      </c>
      <c r="I447" s="1">
        <f>IF(A447&lt;=$C$3,"",MAX(INDEX($D$15:$D$713,A447-$C$3):D446))</f>
        <v>14581.3</v>
      </c>
      <c r="J447" s="1">
        <f>IF(A447&lt;=$C$4,"",MIN(INDEX($E$15:$E$713,A447-$C$4):E446))</f>
        <v>14564.45</v>
      </c>
      <c r="K447" t="str">
        <f t="shared" si="84"/>
        <v>sell</v>
      </c>
      <c r="L447" s="1">
        <f t="shared" si="82"/>
        <v>14564.45</v>
      </c>
      <c r="M447" s="1">
        <f t="shared" si="85"/>
        <v>14553.10923047741</v>
      </c>
      <c r="N447" s="1">
        <f t="shared" si="86"/>
        <v>14585.181539045177</v>
      </c>
      <c r="O447" t="str">
        <f t="shared" si="83"/>
        <v>buy</v>
      </c>
      <c r="P447" s="1">
        <f t="shared" si="87"/>
        <v>14563.8</v>
      </c>
      <c r="Q447" s="1">
        <f t="shared" si="88"/>
        <v>10.69076952258872</v>
      </c>
      <c r="R447" t="str">
        <f t="shared" si="91"/>
        <v/>
      </c>
      <c r="S447" t="str">
        <f t="shared" si="89"/>
        <v/>
      </c>
      <c r="AA447" t="str">
        <f t="shared" si="80"/>
        <v/>
      </c>
      <c r="AB447" t="str">
        <f t="shared" si="79"/>
        <v/>
      </c>
    </row>
    <row r="448" spans="1:28" x14ac:dyDescent="0.3">
      <c r="A448">
        <v>434</v>
      </c>
      <c r="B448" t="s">
        <v>483</v>
      </c>
      <c r="C448">
        <v>14572.55</v>
      </c>
      <c r="D448">
        <v>14581.7</v>
      </c>
      <c r="E448">
        <v>14567.3</v>
      </c>
      <c r="F448">
        <v>14570.45</v>
      </c>
      <c r="G448" s="1">
        <f t="shared" si="81"/>
        <v>11.649999999999636</v>
      </c>
      <c r="H448" s="1">
        <f t="shared" si="90"/>
        <v>11.027163129943114</v>
      </c>
      <c r="I448" s="1">
        <f>IF(A448&lt;=$C$3,"",MAX(INDEX($D$15:$D$713,A448-$C$3):D447))</f>
        <v>14581.3</v>
      </c>
      <c r="J448" s="1">
        <f>IF(A448&lt;=$C$4,"",MIN(INDEX($E$15:$E$713,A448-$C$4):E447))</f>
        <v>14561.95</v>
      </c>
      <c r="K448" t="str">
        <f t="shared" si="84"/>
        <v>buy</v>
      </c>
      <c r="L448" s="1">
        <f t="shared" si="82"/>
        <v>14581.3</v>
      </c>
      <c r="M448" s="1">
        <f t="shared" si="85"/>
        <v>14553.10923047741</v>
      </c>
      <c r="N448" s="1">
        <f t="shared" si="86"/>
        <v>14585.181539045177</v>
      </c>
      <c r="O448" t="str">
        <f t="shared" si="83"/>
        <v>buy</v>
      </c>
      <c r="P448" s="1">
        <f t="shared" si="87"/>
        <v>14563.8</v>
      </c>
      <c r="Q448" s="1">
        <f t="shared" si="88"/>
        <v>10.69076952258872</v>
      </c>
      <c r="R448" t="str">
        <f t="shared" si="91"/>
        <v/>
      </c>
      <c r="S448" t="str">
        <f t="shared" si="89"/>
        <v/>
      </c>
      <c r="AA448">
        <f t="shared" si="80"/>
        <v>1</v>
      </c>
      <c r="AB448">
        <f t="shared" si="79"/>
        <v>1</v>
      </c>
    </row>
    <row r="449" spans="1:28" x14ac:dyDescent="0.3">
      <c r="A449">
        <v>435</v>
      </c>
      <c r="B449" t="s">
        <v>484</v>
      </c>
      <c r="C449">
        <v>14570.25</v>
      </c>
      <c r="D449">
        <v>14572.9</v>
      </c>
      <c r="E449">
        <v>14563.8</v>
      </c>
      <c r="F449">
        <v>14566.95</v>
      </c>
      <c r="G449" s="1">
        <f t="shared" si="81"/>
        <v>14.400000000001455</v>
      </c>
      <c r="H449" s="1">
        <f t="shared" si="90"/>
        <v>11.19580497344603</v>
      </c>
      <c r="I449" s="1">
        <f>IF(A449&lt;=$C$3,"",MAX(INDEX($D$15:$D$713,A449-$C$3):D448))</f>
        <v>14581.7</v>
      </c>
      <c r="J449" s="1">
        <f>IF(A449&lt;=$C$4,"",MIN(INDEX($E$15:$E$713,A449-$C$4):E448))</f>
        <v>14561.95</v>
      </c>
      <c r="K449" t="str">
        <f t="shared" si="84"/>
        <v/>
      </c>
      <c r="L449" s="1" t="str">
        <f t="shared" si="82"/>
        <v/>
      </c>
      <c r="M449" s="1">
        <f t="shared" si="85"/>
        <v>14553.10923047741</v>
      </c>
      <c r="N449" s="1">
        <f t="shared" si="86"/>
        <v>14585.181539045177</v>
      </c>
      <c r="O449" t="str">
        <f t="shared" si="83"/>
        <v>buy</v>
      </c>
      <c r="P449" s="1">
        <f t="shared" si="87"/>
        <v>14563.8</v>
      </c>
      <c r="Q449" s="1">
        <f t="shared" si="88"/>
        <v>10.69076952258872</v>
      </c>
      <c r="R449" t="str">
        <f t="shared" si="91"/>
        <v/>
      </c>
      <c r="S449" t="str">
        <f t="shared" si="89"/>
        <v/>
      </c>
      <c r="AA449" t="str">
        <f t="shared" si="80"/>
        <v/>
      </c>
      <c r="AB449" t="str">
        <f t="shared" si="79"/>
        <v/>
      </c>
    </row>
    <row r="450" spans="1:28" x14ac:dyDescent="0.3">
      <c r="A450">
        <v>436</v>
      </c>
      <c r="B450" t="s">
        <v>485</v>
      </c>
      <c r="C450">
        <v>14566.4</v>
      </c>
      <c r="D450">
        <v>14569.1</v>
      </c>
      <c r="E450">
        <v>14558.3</v>
      </c>
      <c r="F450">
        <v>14564.15</v>
      </c>
      <c r="G450" s="1">
        <f t="shared" si="81"/>
        <v>9.1000000000003638</v>
      </c>
      <c r="H450" s="1">
        <f t="shared" si="90"/>
        <v>11.091014724773746</v>
      </c>
      <c r="I450" s="1">
        <f>IF(A450&lt;=$C$3,"",MAX(INDEX($D$15:$D$713,A450-$C$3):D449))</f>
        <v>14581.7</v>
      </c>
      <c r="J450" s="1">
        <f>IF(A450&lt;=$C$4,"",MIN(INDEX($E$15:$E$713,A450-$C$4):E449))</f>
        <v>14561.95</v>
      </c>
      <c r="K450" t="str">
        <f t="shared" si="84"/>
        <v>sell</v>
      </c>
      <c r="L450" s="1">
        <f t="shared" si="82"/>
        <v>14561.95</v>
      </c>
      <c r="M450" s="1">
        <f t="shared" si="85"/>
        <v>14553.10923047741</v>
      </c>
      <c r="N450" s="1">
        <f t="shared" si="86"/>
        <v>14585.181539045177</v>
      </c>
      <c r="O450" t="str">
        <f t="shared" si="83"/>
        <v>buy</v>
      </c>
      <c r="P450" s="1">
        <f t="shared" si="87"/>
        <v>14563.8</v>
      </c>
      <c r="Q450" s="1">
        <f t="shared" si="88"/>
        <v>10.69076952258872</v>
      </c>
      <c r="R450" t="str">
        <f t="shared" si="91"/>
        <v/>
      </c>
      <c r="S450" t="str">
        <f t="shared" si="89"/>
        <v/>
      </c>
      <c r="AA450" t="str">
        <f t="shared" si="80"/>
        <v/>
      </c>
      <c r="AB450" t="str">
        <f t="shared" si="79"/>
        <v/>
      </c>
    </row>
    <row r="451" spans="1:28" x14ac:dyDescent="0.3">
      <c r="A451">
        <v>437</v>
      </c>
      <c r="B451" t="s">
        <v>486</v>
      </c>
      <c r="C451">
        <v>14563.5</v>
      </c>
      <c r="D451">
        <v>14571.6</v>
      </c>
      <c r="E451">
        <v>14559.65</v>
      </c>
      <c r="F451">
        <v>14566.9</v>
      </c>
      <c r="G451" s="1">
        <f t="shared" si="81"/>
        <v>10.800000000001091</v>
      </c>
      <c r="H451" s="1">
        <f t="shared" si="90"/>
        <v>11.076463988535114</v>
      </c>
      <c r="I451" s="1">
        <f>IF(A451&lt;=$C$3,"",MAX(INDEX($D$15:$D$713,A451-$C$3):D450))</f>
        <v>14581.7</v>
      </c>
      <c r="J451" s="1">
        <f>IF(A451&lt;=$C$4,"",MIN(INDEX($E$15:$E$713,A451-$C$4):E450))</f>
        <v>14558.3</v>
      </c>
      <c r="K451" t="str">
        <f t="shared" si="84"/>
        <v/>
      </c>
      <c r="L451" s="1" t="str">
        <f t="shared" si="82"/>
        <v/>
      </c>
      <c r="M451" s="1">
        <f t="shared" si="85"/>
        <v>14553.10923047741</v>
      </c>
      <c r="N451" s="1">
        <f t="shared" si="86"/>
        <v>14585.181539045177</v>
      </c>
      <c r="O451" t="str">
        <f t="shared" si="83"/>
        <v>buy</v>
      </c>
      <c r="P451" s="1">
        <f t="shared" si="87"/>
        <v>14563.8</v>
      </c>
      <c r="Q451" s="1">
        <f t="shared" si="88"/>
        <v>10.69076952258872</v>
      </c>
      <c r="R451" t="str">
        <f t="shared" si="91"/>
        <v/>
      </c>
      <c r="S451" t="str">
        <f t="shared" si="89"/>
        <v/>
      </c>
      <c r="AA451" t="str">
        <f t="shared" si="80"/>
        <v/>
      </c>
      <c r="AB451" t="str">
        <f t="shared" si="79"/>
        <v/>
      </c>
    </row>
    <row r="452" spans="1:28" x14ac:dyDescent="0.3">
      <c r="A452">
        <v>438</v>
      </c>
      <c r="B452" t="s">
        <v>487</v>
      </c>
      <c r="C452">
        <v>14566.95</v>
      </c>
      <c r="D452">
        <v>14570.3</v>
      </c>
      <c r="E452">
        <v>14561</v>
      </c>
      <c r="F452">
        <v>14568.6</v>
      </c>
      <c r="G452" s="1">
        <f t="shared" si="81"/>
        <v>11.950000000000728</v>
      </c>
      <c r="H452" s="1">
        <f t="shared" si="90"/>
        <v>11.120140789108394</v>
      </c>
      <c r="I452" s="1">
        <f>IF(A452&lt;=$C$3,"",MAX(INDEX($D$15:$D$713,A452-$C$3):D451))</f>
        <v>14572.9</v>
      </c>
      <c r="J452" s="1">
        <f>IF(A452&lt;=$C$4,"",MIN(INDEX($E$15:$E$713,A452-$C$4):E451))</f>
        <v>14558.3</v>
      </c>
      <c r="K452" t="str">
        <f t="shared" si="84"/>
        <v/>
      </c>
      <c r="L452" s="1" t="str">
        <f t="shared" si="82"/>
        <v/>
      </c>
      <c r="M452" s="1">
        <f t="shared" si="85"/>
        <v>14553.10923047741</v>
      </c>
      <c r="N452" s="1">
        <f t="shared" si="86"/>
        <v>14585.181539045177</v>
      </c>
      <c r="O452" t="str">
        <f t="shared" si="83"/>
        <v>buy</v>
      </c>
      <c r="P452" s="1">
        <f t="shared" si="87"/>
        <v>14563.8</v>
      </c>
      <c r="Q452" s="1">
        <f t="shared" si="88"/>
        <v>10.69076952258872</v>
      </c>
      <c r="R452" t="str">
        <f t="shared" si="91"/>
        <v/>
      </c>
      <c r="S452" t="str">
        <f t="shared" si="89"/>
        <v/>
      </c>
      <c r="AA452" t="str">
        <f t="shared" si="80"/>
        <v/>
      </c>
      <c r="AB452" t="str">
        <f t="shared" si="79"/>
        <v/>
      </c>
    </row>
    <row r="453" spans="1:28" x14ac:dyDescent="0.3">
      <c r="A453">
        <v>439</v>
      </c>
      <c r="B453" t="s">
        <v>488</v>
      </c>
      <c r="C453">
        <v>14568.45</v>
      </c>
      <c r="D453">
        <v>14570.35</v>
      </c>
      <c r="E453">
        <v>14560.5</v>
      </c>
      <c r="F453">
        <v>14564.85</v>
      </c>
      <c r="G453" s="1">
        <f t="shared" si="81"/>
        <v>9.2999999999992724</v>
      </c>
      <c r="H453" s="1">
        <f t="shared" si="90"/>
        <v>11.029133749652939</v>
      </c>
      <c r="I453" s="1">
        <f>IF(A453&lt;=$C$3,"",MAX(INDEX($D$15:$D$713,A453-$C$3):D452))</f>
        <v>14571.6</v>
      </c>
      <c r="J453" s="1">
        <f>IF(A453&lt;=$C$4,"",MIN(INDEX($E$15:$E$713,A453-$C$4):E452))</f>
        <v>14558.3</v>
      </c>
      <c r="K453" t="str">
        <f t="shared" si="84"/>
        <v/>
      </c>
      <c r="L453" s="1" t="str">
        <f t="shared" si="82"/>
        <v/>
      </c>
      <c r="M453" s="1">
        <f t="shared" si="85"/>
        <v>14553.10923047741</v>
      </c>
      <c r="N453" s="1">
        <f t="shared" si="86"/>
        <v>14585.181539045177</v>
      </c>
      <c r="O453" t="str">
        <f t="shared" si="83"/>
        <v>buy</v>
      </c>
      <c r="P453" s="1">
        <f t="shared" si="87"/>
        <v>14563.8</v>
      </c>
      <c r="Q453" s="1">
        <f t="shared" si="88"/>
        <v>10.69076952258872</v>
      </c>
      <c r="R453" t="str">
        <f t="shared" si="91"/>
        <v/>
      </c>
      <c r="S453" t="str">
        <f t="shared" si="89"/>
        <v/>
      </c>
      <c r="AA453" t="str">
        <f t="shared" si="80"/>
        <v/>
      </c>
      <c r="AB453" t="str">
        <f t="shared" si="79"/>
        <v/>
      </c>
    </row>
    <row r="454" spans="1:28" x14ac:dyDescent="0.3">
      <c r="A454">
        <v>440</v>
      </c>
      <c r="B454" t="s">
        <v>489</v>
      </c>
      <c r="C454">
        <v>14564.3</v>
      </c>
      <c r="D454">
        <v>14572.45</v>
      </c>
      <c r="E454">
        <v>14558.5</v>
      </c>
      <c r="F454">
        <v>14562.3</v>
      </c>
      <c r="G454" s="1">
        <f t="shared" si="81"/>
        <v>9.8500000000003638</v>
      </c>
      <c r="H454" s="1">
        <f t="shared" si="90"/>
        <v>10.970177062170311</v>
      </c>
      <c r="I454" s="1">
        <f>IF(A454&lt;=$C$3,"",MAX(INDEX($D$15:$D$713,A454-$C$3):D453))</f>
        <v>14571.6</v>
      </c>
      <c r="J454" s="1">
        <f>IF(A454&lt;=$C$4,"",MIN(INDEX($E$15:$E$713,A454-$C$4):E453))</f>
        <v>14559.65</v>
      </c>
      <c r="K454" t="str">
        <f t="shared" si="84"/>
        <v>buy</v>
      </c>
      <c r="L454" s="1">
        <f t="shared" si="82"/>
        <v>14571.6</v>
      </c>
      <c r="M454" s="1">
        <f t="shared" si="85"/>
        <v>14553.10923047741</v>
      </c>
      <c r="N454" s="1">
        <f t="shared" si="86"/>
        <v>14585.181539045177</v>
      </c>
      <c r="O454" t="str">
        <f t="shared" si="83"/>
        <v>buy</v>
      </c>
      <c r="P454" s="1">
        <f t="shared" si="87"/>
        <v>14563.8</v>
      </c>
      <c r="Q454" s="1">
        <f t="shared" si="88"/>
        <v>10.69076952258872</v>
      </c>
      <c r="R454" t="str">
        <f t="shared" si="91"/>
        <v/>
      </c>
      <c r="S454" t="str">
        <f t="shared" si="89"/>
        <v/>
      </c>
      <c r="AA454">
        <f t="shared" si="80"/>
        <v>1</v>
      </c>
      <c r="AB454">
        <f t="shared" si="79"/>
        <v>1</v>
      </c>
    </row>
    <row r="455" spans="1:28" x14ac:dyDescent="0.3">
      <c r="A455">
        <v>441</v>
      </c>
      <c r="B455" t="s">
        <v>490</v>
      </c>
      <c r="C455">
        <v>14562.6</v>
      </c>
      <c r="D455">
        <v>14564.4</v>
      </c>
      <c r="E455">
        <v>14561</v>
      </c>
      <c r="F455">
        <v>14562.4</v>
      </c>
      <c r="G455" s="1">
        <f t="shared" si="81"/>
        <v>13.950000000000728</v>
      </c>
      <c r="H455" s="1">
        <f t="shared" si="90"/>
        <v>11.119168209061831</v>
      </c>
      <c r="I455" s="1">
        <f>IF(A455&lt;=$C$3,"",MAX(INDEX($D$15:$D$713,A455-$C$3):D454))</f>
        <v>14572.45</v>
      </c>
      <c r="J455" s="1">
        <f>IF(A455&lt;=$C$4,"",MIN(INDEX($E$15:$E$713,A455-$C$4):E454))</f>
        <v>14558.5</v>
      </c>
      <c r="K455" t="str">
        <f t="shared" si="84"/>
        <v/>
      </c>
      <c r="L455" s="1" t="str">
        <f t="shared" si="82"/>
        <v/>
      </c>
      <c r="M455" s="1">
        <f t="shared" si="85"/>
        <v>14553.10923047741</v>
      </c>
      <c r="N455" s="1">
        <f t="shared" si="86"/>
        <v>14585.181539045177</v>
      </c>
      <c r="O455" t="str">
        <f t="shared" si="83"/>
        <v>buy</v>
      </c>
      <c r="P455" s="1">
        <f t="shared" si="87"/>
        <v>14563.8</v>
      </c>
      <c r="Q455" s="1">
        <f t="shared" si="88"/>
        <v>10.69076952258872</v>
      </c>
      <c r="R455" t="str">
        <f t="shared" si="91"/>
        <v/>
      </c>
      <c r="S455" t="str">
        <f t="shared" si="89"/>
        <v/>
      </c>
      <c r="AA455" t="str">
        <f t="shared" si="80"/>
        <v/>
      </c>
      <c r="AB455" t="str">
        <f t="shared" si="79"/>
        <v/>
      </c>
    </row>
    <row r="456" spans="1:28" x14ac:dyDescent="0.3">
      <c r="A456">
        <v>442</v>
      </c>
      <c r="B456" t="s">
        <v>491</v>
      </c>
      <c r="C456">
        <v>14562.85</v>
      </c>
      <c r="D456">
        <v>14567</v>
      </c>
      <c r="E456">
        <v>14553.05</v>
      </c>
      <c r="F456">
        <v>14565.8</v>
      </c>
      <c r="G456" s="1">
        <f t="shared" si="81"/>
        <v>3.3999999999996362</v>
      </c>
      <c r="H456" s="1">
        <f t="shared" si="90"/>
        <v>10.733209798608723</v>
      </c>
      <c r="I456" s="1">
        <f>IF(A456&lt;=$C$3,"",MAX(INDEX($D$15:$D$713,A456-$C$3):D455))</f>
        <v>14572.45</v>
      </c>
      <c r="J456" s="1">
        <f>IF(A456&lt;=$C$4,"",MIN(INDEX($E$15:$E$713,A456-$C$4):E455))</f>
        <v>14558.5</v>
      </c>
      <c r="K456" t="str">
        <f t="shared" si="84"/>
        <v>sell</v>
      </c>
      <c r="L456" s="1">
        <f t="shared" si="82"/>
        <v>14558.5</v>
      </c>
      <c r="M456" s="1" t="str">
        <f t="shared" si="85"/>
        <v/>
      </c>
      <c r="N456" s="1" t="str">
        <f t="shared" si="86"/>
        <v/>
      </c>
      <c r="O456" t="str">
        <f t="shared" si="83"/>
        <v>SL</v>
      </c>
      <c r="P456" s="1" t="str">
        <f t="shared" si="87"/>
        <v/>
      </c>
      <c r="Q456" s="1" t="str">
        <f t="shared" si="88"/>
        <v/>
      </c>
      <c r="R456">
        <f t="shared" si="91"/>
        <v>-10.690769522589108</v>
      </c>
      <c r="S456" t="str">
        <f t="shared" si="89"/>
        <v/>
      </c>
      <c r="AA456" t="str">
        <f t="shared" si="80"/>
        <v/>
      </c>
      <c r="AB456" t="str">
        <f t="shared" si="79"/>
        <v/>
      </c>
    </row>
    <row r="457" spans="1:28" x14ac:dyDescent="0.3">
      <c r="A457">
        <v>443</v>
      </c>
      <c r="B457" t="s">
        <v>492</v>
      </c>
      <c r="C457">
        <v>14565.9</v>
      </c>
      <c r="D457">
        <v>14570.55</v>
      </c>
      <c r="E457">
        <v>14563</v>
      </c>
      <c r="F457">
        <v>14564.8</v>
      </c>
      <c r="G457" s="1">
        <f t="shared" si="81"/>
        <v>13.950000000000728</v>
      </c>
      <c r="H457" s="1">
        <f t="shared" si="90"/>
        <v>10.894049308678323</v>
      </c>
      <c r="I457" s="1">
        <f>IF(A457&lt;=$C$3,"",MAX(INDEX($D$15:$D$713,A457-$C$3):D456))</f>
        <v>14572.45</v>
      </c>
      <c r="J457" s="1">
        <f>IF(A457&lt;=$C$4,"",MIN(INDEX($E$15:$E$713,A457-$C$4):E456))</f>
        <v>14553.05</v>
      </c>
      <c r="K457" t="str">
        <f t="shared" si="84"/>
        <v/>
      </c>
      <c r="L457" s="1" t="str">
        <f t="shared" si="82"/>
        <v/>
      </c>
      <c r="M457" s="1" t="str">
        <f t="shared" si="85"/>
        <v/>
      </c>
      <c r="N457" s="1" t="str">
        <f t="shared" si="86"/>
        <v/>
      </c>
      <c r="O457" t="str">
        <f t="shared" si="83"/>
        <v/>
      </c>
      <c r="P457" s="1" t="str">
        <f t="shared" si="87"/>
        <v/>
      </c>
      <c r="Q457" s="1" t="str">
        <f t="shared" si="88"/>
        <v/>
      </c>
      <c r="R457" t="str">
        <f t="shared" si="91"/>
        <v/>
      </c>
      <c r="S457" t="str">
        <f t="shared" si="89"/>
        <v/>
      </c>
      <c r="AA457" t="str">
        <f t="shared" si="80"/>
        <v/>
      </c>
      <c r="AB457" t="str">
        <f t="shared" si="79"/>
        <v/>
      </c>
    </row>
    <row r="458" spans="1:28" x14ac:dyDescent="0.3">
      <c r="A458">
        <v>444</v>
      </c>
      <c r="B458" t="s">
        <v>493</v>
      </c>
      <c r="C458">
        <v>14564.65</v>
      </c>
      <c r="D458">
        <v>14567.25</v>
      </c>
      <c r="E458">
        <v>14555.75</v>
      </c>
      <c r="F458">
        <v>14564.85</v>
      </c>
      <c r="G458" s="1">
        <f t="shared" si="81"/>
        <v>7.5499999999992724</v>
      </c>
      <c r="H458" s="1">
        <f t="shared" si="90"/>
        <v>10.72684684324437</v>
      </c>
      <c r="I458" s="1">
        <f>IF(A458&lt;=$C$3,"",MAX(INDEX($D$15:$D$713,A458-$C$3):D457))</f>
        <v>14570.55</v>
      </c>
      <c r="J458" s="1">
        <f>IF(A458&lt;=$C$4,"",MIN(INDEX($E$15:$E$713,A458-$C$4):E457))</f>
        <v>14553.05</v>
      </c>
      <c r="K458" t="str">
        <f t="shared" si="84"/>
        <v/>
      </c>
      <c r="L458" s="1" t="str">
        <f t="shared" si="82"/>
        <v/>
      </c>
      <c r="M458" s="1" t="str">
        <f t="shared" si="85"/>
        <v/>
      </c>
      <c r="N458" s="1" t="str">
        <f t="shared" si="86"/>
        <v/>
      </c>
      <c r="O458" t="str">
        <f t="shared" si="83"/>
        <v/>
      </c>
      <c r="P458" s="1" t="str">
        <f t="shared" si="87"/>
        <v/>
      </c>
      <c r="Q458" s="1" t="str">
        <f t="shared" si="88"/>
        <v/>
      </c>
      <c r="R458" t="str">
        <f t="shared" si="91"/>
        <v/>
      </c>
      <c r="S458" t="str">
        <f t="shared" si="89"/>
        <v/>
      </c>
      <c r="AA458" t="str">
        <f t="shared" si="80"/>
        <v/>
      </c>
      <c r="AB458" t="str">
        <f t="shared" si="79"/>
        <v/>
      </c>
    </row>
    <row r="459" spans="1:28" x14ac:dyDescent="0.3">
      <c r="A459">
        <v>445</v>
      </c>
      <c r="B459" t="s">
        <v>494</v>
      </c>
      <c r="C459">
        <v>14564.8</v>
      </c>
      <c r="D459">
        <v>14565.8</v>
      </c>
      <c r="E459">
        <v>14561.7</v>
      </c>
      <c r="F459">
        <v>14563.15</v>
      </c>
      <c r="G459" s="1">
        <f t="shared" si="81"/>
        <v>11.5</v>
      </c>
      <c r="H459" s="1">
        <f t="shared" si="90"/>
        <v>10.765504501082152</v>
      </c>
      <c r="I459" s="1">
        <f>IF(A459&lt;=$C$3,"",MAX(INDEX($D$15:$D$713,A459-$C$3):D458))</f>
        <v>14570.55</v>
      </c>
      <c r="J459" s="1">
        <f>IF(A459&lt;=$C$4,"",MIN(INDEX($E$15:$E$713,A459-$C$4):E458))</f>
        <v>14553.05</v>
      </c>
      <c r="K459" t="str">
        <f t="shared" si="84"/>
        <v/>
      </c>
      <c r="L459" s="1" t="str">
        <f t="shared" si="82"/>
        <v/>
      </c>
      <c r="M459" s="1" t="str">
        <f t="shared" si="85"/>
        <v/>
      </c>
      <c r="N459" s="1" t="str">
        <f t="shared" si="86"/>
        <v/>
      </c>
      <c r="O459" t="str">
        <f t="shared" si="83"/>
        <v/>
      </c>
      <c r="P459" s="1" t="str">
        <f t="shared" si="87"/>
        <v/>
      </c>
      <c r="Q459" s="1" t="str">
        <f t="shared" si="88"/>
        <v/>
      </c>
      <c r="R459" t="str">
        <f t="shared" si="91"/>
        <v/>
      </c>
      <c r="S459" t="str">
        <f t="shared" si="89"/>
        <v/>
      </c>
      <c r="AA459" t="str">
        <f t="shared" si="80"/>
        <v/>
      </c>
      <c r="AB459" t="str">
        <f t="shared" si="79"/>
        <v/>
      </c>
    </row>
    <row r="460" spans="1:28" x14ac:dyDescent="0.3">
      <c r="A460">
        <v>446</v>
      </c>
      <c r="B460" t="s">
        <v>495</v>
      </c>
      <c r="C460">
        <v>14563.05</v>
      </c>
      <c r="D460">
        <v>14566.45</v>
      </c>
      <c r="E460">
        <v>14558.25</v>
      </c>
      <c r="F460">
        <v>14561.05</v>
      </c>
      <c r="G460" s="1">
        <f t="shared" si="81"/>
        <v>4.0999999999985448</v>
      </c>
      <c r="H460" s="1">
        <f t="shared" si="90"/>
        <v>10.432229276027972</v>
      </c>
      <c r="I460" s="1">
        <f>IF(A460&lt;=$C$3,"",MAX(INDEX($D$15:$D$713,A460-$C$3):D459))</f>
        <v>14570.55</v>
      </c>
      <c r="J460" s="1">
        <f>IF(A460&lt;=$C$4,"",MIN(INDEX($E$15:$E$713,A460-$C$4):E459))</f>
        <v>14555.75</v>
      </c>
      <c r="K460" t="str">
        <f t="shared" si="84"/>
        <v/>
      </c>
      <c r="L460" s="1" t="str">
        <f t="shared" si="82"/>
        <v/>
      </c>
      <c r="M460" s="1" t="str">
        <f t="shared" si="85"/>
        <v/>
      </c>
      <c r="N460" s="1" t="str">
        <f t="shared" si="86"/>
        <v/>
      </c>
      <c r="O460" t="str">
        <f t="shared" si="83"/>
        <v/>
      </c>
      <c r="P460" s="1" t="str">
        <f t="shared" si="87"/>
        <v/>
      </c>
      <c r="Q460" s="1" t="str">
        <f t="shared" si="88"/>
        <v/>
      </c>
      <c r="R460" t="str">
        <f t="shared" si="91"/>
        <v/>
      </c>
      <c r="S460" t="str">
        <f t="shared" si="89"/>
        <v/>
      </c>
      <c r="AA460" t="str">
        <f t="shared" si="80"/>
        <v/>
      </c>
      <c r="AB460" t="str">
        <f t="shared" si="79"/>
        <v/>
      </c>
    </row>
    <row r="461" spans="1:28" x14ac:dyDescent="0.3">
      <c r="A461">
        <v>447</v>
      </c>
      <c r="B461" t="s">
        <v>496</v>
      </c>
      <c r="C461">
        <v>14561.2</v>
      </c>
      <c r="D461">
        <v>14565.85</v>
      </c>
      <c r="E461">
        <v>14557.9</v>
      </c>
      <c r="F461">
        <v>14559.6</v>
      </c>
      <c r="G461" s="1">
        <f t="shared" si="81"/>
        <v>8.2000000000007276</v>
      </c>
      <c r="H461" s="1">
        <f t="shared" si="90"/>
        <v>10.32061781222661</v>
      </c>
      <c r="I461" s="1">
        <f>IF(A461&lt;=$C$3,"",MAX(INDEX($D$15:$D$713,A461-$C$3):D460))</f>
        <v>14567.25</v>
      </c>
      <c r="J461" s="1">
        <f>IF(A461&lt;=$C$4,"",MIN(INDEX($E$15:$E$713,A461-$C$4):E460))</f>
        <v>14555.75</v>
      </c>
      <c r="K461" t="str">
        <f t="shared" si="84"/>
        <v/>
      </c>
      <c r="L461" s="1" t="str">
        <f t="shared" si="82"/>
        <v/>
      </c>
      <c r="M461" s="1" t="str">
        <f t="shared" si="85"/>
        <v/>
      </c>
      <c r="N461" s="1" t="str">
        <f t="shared" si="86"/>
        <v/>
      </c>
      <c r="O461" t="str">
        <f t="shared" si="83"/>
        <v/>
      </c>
      <c r="P461" s="1" t="str">
        <f t="shared" si="87"/>
        <v/>
      </c>
      <c r="Q461" s="1" t="str">
        <f t="shared" si="88"/>
        <v/>
      </c>
      <c r="R461" t="str">
        <f t="shared" si="91"/>
        <v/>
      </c>
      <c r="S461" t="str">
        <f t="shared" si="89"/>
        <v/>
      </c>
      <c r="AA461" t="str">
        <f t="shared" si="80"/>
        <v/>
      </c>
      <c r="AB461" t="str">
        <f t="shared" si="79"/>
        <v/>
      </c>
    </row>
    <row r="462" spans="1:28" x14ac:dyDescent="0.3">
      <c r="A462">
        <v>448</v>
      </c>
      <c r="B462" t="s">
        <v>497</v>
      </c>
      <c r="C462">
        <v>14559.45</v>
      </c>
      <c r="D462">
        <v>14566.05</v>
      </c>
      <c r="E462">
        <v>14556.6</v>
      </c>
      <c r="F462">
        <v>14559.35</v>
      </c>
      <c r="G462" s="1">
        <f t="shared" si="81"/>
        <v>7.9500000000007276</v>
      </c>
      <c r="H462" s="1">
        <f t="shared" si="90"/>
        <v>10.202086921615315</v>
      </c>
      <c r="I462" s="1">
        <f>IF(A462&lt;=$C$3,"",MAX(INDEX($D$15:$D$713,A462-$C$3):D461))</f>
        <v>14566.45</v>
      </c>
      <c r="J462" s="1">
        <f>IF(A462&lt;=$C$4,"",MIN(INDEX($E$15:$E$713,A462-$C$4):E461))</f>
        <v>14557.9</v>
      </c>
      <c r="K462" t="str">
        <f t="shared" si="84"/>
        <v>sell</v>
      </c>
      <c r="L462" s="1">
        <f t="shared" si="82"/>
        <v>14557.9</v>
      </c>
      <c r="M462" s="1">
        <f t="shared" si="85"/>
        <v>14568.102086921615</v>
      </c>
      <c r="N462" s="1">
        <f t="shared" si="86"/>
        <v>14537.49582615677</v>
      </c>
      <c r="O462" t="str">
        <f t="shared" si="83"/>
        <v>sell</v>
      </c>
      <c r="P462" s="1">
        <f t="shared" si="87"/>
        <v>14557.9</v>
      </c>
      <c r="Q462" s="1">
        <f t="shared" si="88"/>
        <v>10.202086921615315</v>
      </c>
      <c r="R462" t="str">
        <f t="shared" si="91"/>
        <v/>
      </c>
      <c r="S462" t="str">
        <f t="shared" si="89"/>
        <v>sell</v>
      </c>
      <c r="AA462" t="str">
        <f t="shared" si="80"/>
        <v/>
      </c>
      <c r="AB462" t="str">
        <f t="shared" si="79"/>
        <v/>
      </c>
    </row>
    <row r="463" spans="1:28" x14ac:dyDescent="0.3">
      <c r="A463">
        <v>449</v>
      </c>
      <c r="B463" t="s">
        <v>498</v>
      </c>
      <c r="C463">
        <v>14559.05</v>
      </c>
      <c r="D463">
        <v>14563.45</v>
      </c>
      <c r="E463">
        <v>14556.25</v>
      </c>
      <c r="F463">
        <v>14561.35</v>
      </c>
      <c r="G463" s="1">
        <f t="shared" si="81"/>
        <v>9.4499999999989086</v>
      </c>
      <c r="H463" s="1">
        <f t="shared" si="90"/>
        <v>10.164482575534496</v>
      </c>
      <c r="I463" s="1">
        <f>IF(A463&lt;=$C$3,"",MAX(INDEX($D$15:$D$713,A463-$C$3):D462))</f>
        <v>14566.45</v>
      </c>
      <c r="J463" s="1">
        <f>IF(A463&lt;=$C$4,"",MIN(INDEX($E$15:$E$713,A463-$C$4):E462))</f>
        <v>14556.6</v>
      </c>
      <c r="K463" t="str">
        <f t="shared" si="84"/>
        <v>sell</v>
      </c>
      <c r="L463" s="1">
        <f t="shared" si="82"/>
        <v>14556.6</v>
      </c>
      <c r="M463" s="1">
        <f t="shared" si="85"/>
        <v>14568.102086921615</v>
      </c>
      <c r="N463" s="1">
        <f t="shared" si="86"/>
        <v>14537.49582615677</v>
      </c>
      <c r="O463" t="str">
        <f t="shared" si="83"/>
        <v>sell</v>
      </c>
      <c r="P463" s="1">
        <f t="shared" si="87"/>
        <v>14557.9</v>
      </c>
      <c r="Q463" s="1">
        <f t="shared" si="88"/>
        <v>10.202086921615315</v>
      </c>
      <c r="R463" t="str">
        <f t="shared" si="91"/>
        <v/>
      </c>
      <c r="S463" t="str">
        <f t="shared" si="89"/>
        <v/>
      </c>
      <c r="AA463" t="str">
        <f t="shared" si="80"/>
        <v/>
      </c>
      <c r="AB463" t="str">
        <f t="shared" si="79"/>
        <v/>
      </c>
    </row>
    <row r="464" spans="1:28" x14ac:dyDescent="0.3">
      <c r="A464">
        <v>450</v>
      </c>
      <c r="B464" t="s">
        <v>499</v>
      </c>
      <c r="C464">
        <v>14561.65</v>
      </c>
      <c r="D464">
        <v>14569.75</v>
      </c>
      <c r="E464">
        <v>14554.25</v>
      </c>
      <c r="F464">
        <v>14558.1</v>
      </c>
      <c r="G464" s="1">
        <f t="shared" si="81"/>
        <v>7.2000000000007276</v>
      </c>
      <c r="H464" s="1">
        <f t="shared" si="90"/>
        <v>10.016258446757806</v>
      </c>
      <c r="I464" s="1">
        <f>IF(A464&lt;=$C$3,"",MAX(INDEX($D$15:$D$713,A464-$C$3):D463))</f>
        <v>14566.05</v>
      </c>
      <c r="J464" s="1">
        <f>IF(A464&lt;=$C$4,"",MIN(INDEX($E$15:$E$713,A464-$C$4):E463))</f>
        <v>14556.25</v>
      </c>
      <c r="K464" t="str">
        <f t="shared" si="84"/>
        <v>buy</v>
      </c>
      <c r="L464" s="1">
        <f t="shared" si="82"/>
        <v>14566.05</v>
      </c>
      <c r="M464" s="1" t="str">
        <f t="shared" si="85"/>
        <v/>
      </c>
      <c r="N464" s="1" t="str">
        <f t="shared" si="86"/>
        <v/>
      </c>
      <c r="O464" t="str">
        <f t="shared" si="83"/>
        <v>SL</v>
      </c>
      <c r="P464" s="1" t="str">
        <f t="shared" si="87"/>
        <v/>
      </c>
      <c r="Q464" s="1" t="str">
        <f t="shared" si="88"/>
        <v/>
      </c>
      <c r="R464">
        <f t="shared" si="91"/>
        <v>-10.202086921615773</v>
      </c>
      <c r="S464" t="str">
        <f t="shared" si="89"/>
        <v/>
      </c>
      <c r="AA464">
        <f t="shared" si="80"/>
        <v>1</v>
      </c>
      <c r="AB464" t="str">
        <f t="shared" ref="AB464:AB527" si="92">IF(AND(AA464=1,O464="buy"),1,"")</f>
        <v/>
      </c>
    </row>
    <row r="465" spans="1:28" x14ac:dyDescent="0.3">
      <c r="A465">
        <v>451</v>
      </c>
      <c r="B465" t="s">
        <v>500</v>
      </c>
      <c r="C465">
        <v>14557.65</v>
      </c>
      <c r="D465">
        <v>14568.35</v>
      </c>
      <c r="E465">
        <v>14553.1</v>
      </c>
      <c r="F465">
        <v>14563.5</v>
      </c>
      <c r="G465" s="1">
        <f t="shared" si="81"/>
        <v>15.5</v>
      </c>
      <c r="H465" s="1">
        <f t="shared" si="90"/>
        <v>10.290445524419916</v>
      </c>
      <c r="I465" s="1">
        <f>IF(A465&lt;=$C$3,"",MAX(INDEX($D$15:$D$713,A465-$C$3):D464))</f>
        <v>14569.75</v>
      </c>
      <c r="J465" s="1">
        <f>IF(A465&lt;=$C$4,"",MIN(INDEX($E$15:$E$713,A465-$C$4):E464))</f>
        <v>14554.25</v>
      </c>
      <c r="K465" t="str">
        <f t="shared" si="84"/>
        <v>sell</v>
      </c>
      <c r="L465" s="1">
        <f t="shared" si="82"/>
        <v>14554.25</v>
      </c>
      <c r="M465" s="1">
        <f t="shared" si="85"/>
        <v>14564.540445524421</v>
      </c>
      <c r="N465" s="1">
        <f t="shared" si="86"/>
        <v>14533.669108951161</v>
      </c>
      <c r="O465" t="str">
        <f t="shared" si="83"/>
        <v>sell</v>
      </c>
      <c r="P465" s="1">
        <f t="shared" si="87"/>
        <v>14554.25</v>
      </c>
      <c r="Q465" s="1">
        <f t="shared" si="88"/>
        <v>10.290445524419916</v>
      </c>
      <c r="R465" t="str">
        <f t="shared" si="91"/>
        <v/>
      </c>
      <c r="S465" t="str">
        <f t="shared" si="89"/>
        <v>sell</v>
      </c>
      <c r="AA465" t="str">
        <f t="shared" ref="AA465:AA528" si="93">IF(K465="buy",1,"")</f>
        <v/>
      </c>
      <c r="AB465" t="str">
        <f t="shared" si="92"/>
        <v/>
      </c>
    </row>
    <row r="466" spans="1:28" x14ac:dyDescent="0.3">
      <c r="A466">
        <v>452</v>
      </c>
      <c r="B466" t="s">
        <v>501</v>
      </c>
      <c r="C466">
        <v>14564.1</v>
      </c>
      <c r="D466">
        <v>14567.65</v>
      </c>
      <c r="E466">
        <v>14559.1</v>
      </c>
      <c r="F466">
        <v>14561.3</v>
      </c>
      <c r="G466" s="1">
        <f t="shared" ref="G466:G529" si="94">MAX(D465-E465,F464-E465,D465-F464)</f>
        <v>15.25</v>
      </c>
      <c r="H466" s="1">
        <f t="shared" si="90"/>
        <v>10.538423248198921</v>
      </c>
      <c r="I466" s="1">
        <f>IF(A466&lt;=$C$3,"",MAX(INDEX($D$15:$D$713,A466-$C$3):D465))</f>
        <v>14569.75</v>
      </c>
      <c r="J466" s="1">
        <f>IF(A466&lt;=$C$4,"",MIN(INDEX($E$15:$E$713,A466-$C$4):E465))</f>
        <v>14553.1</v>
      </c>
      <c r="K466" t="str">
        <f t="shared" si="84"/>
        <v/>
      </c>
      <c r="L466" s="1" t="str">
        <f t="shared" si="82"/>
        <v/>
      </c>
      <c r="M466" s="1" t="str">
        <f t="shared" si="85"/>
        <v/>
      </c>
      <c r="N466" s="1" t="str">
        <f t="shared" si="86"/>
        <v/>
      </c>
      <c r="O466" t="str">
        <f t="shared" si="83"/>
        <v>SL</v>
      </c>
      <c r="P466" s="1" t="str">
        <f t="shared" si="87"/>
        <v/>
      </c>
      <c r="Q466" s="1" t="str">
        <f t="shared" si="88"/>
        <v/>
      </c>
      <c r="R466">
        <f t="shared" si="91"/>
        <v>-10.290445524420647</v>
      </c>
      <c r="S466" t="str">
        <f t="shared" si="89"/>
        <v/>
      </c>
      <c r="AA466" t="str">
        <f t="shared" si="93"/>
        <v/>
      </c>
      <c r="AB466" t="str">
        <f t="shared" si="92"/>
        <v/>
      </c>
    </row>
    <row r="467" spans="1:28" x14ac:dyDescent="0.3">
      <c r="A467">
        <v>453</v>
      </c>
      <c r="B467" t="s">
        <v>502</v>
      </c>
      <c r="C467">
        <v>14561.9</v>
      </c>
      <c r="D467">
        <v>14569.6</v>
      </c>
      <c r="E467">
        <v>14553.95</v>
      </c>
      <c r="F467">
        <v>14563.7</v>
      </c>
      <c r="G467" s="1">
        <f t="shared" si="94"/>
        <v>8.5499999999992724</v>
      </c>
      <c r="H467" s="1">
        <f t="shared" si="90"/>
        <v>10.439002085788939</v>
      </c>
      <c r="I467" s="1">
        <f>IF(A467&lt;=$C$3,"",MAX(INDEX($D$15:$D$713,A467-$C$3):D466))</f>
        <v>14569.75</v>
      </c>
      <c r="J467" s="1">
        <f>IF(A467&lt;=$C$4,"",MIN(INDEX($E$15:$E$713,A467-$C$4):E466))</f>
        <v>14553.1</v>
      </c>
      <c r="K467" t="str">
        <f t="shared" si="84"/>
        <v/>
      </c>
      <c r="L467" s="1" t="str">
        <f t="shared" ref="L467:L530" si="95">IF(K467="buy",I467,IF(K467="sell",J467,""))</f>
        <v/>
      </c>
      <c r="M467" s="1" t="str">
        <f t="shared" si="85"/>
        <v/>
      </c>
      <c r="N467" s="1" t="str">
        <f t="shared" si="86"/>
        <v/>
      </c>
      <c r="O467" t="str">
        <f t="shared" ref="O467:O530" si="96">IF(OR(O466="",O466="SL",O466="TP"),K467,IF(O466="buy",IF(E467&lt;M466,"SL",IF(D467&gt;N466,"TP",O466)),IF(O466="sell",IF(D467&gt;M466,"SL",IF(E467&lt;N466,"TP",O466)),"")))</f>
        <v/>
      </c>
      <c r="P467" s="1" t="str">
        <f t="shared" si="87"/>
        <v/>
      </c>
      <c r="Q467" s="1" t="str">
        <f t="shared" si="88"/>
        <v/>
      </c>
      <c r="R467" t="str">
        <f t="shared" si="91"/>
        <v/>
      </c>
      <c r="S467" t="str">
        <f t="shared" si="89"/>
        <v/>
      </c>
      <c r="AA467" t="str">
        <f t="shared" si="93"/>
        <v/>
      </c>
      <c r="AB467" t="str">
        <f t="shared" si="92"/>
        <v/>
      </c>
    </row>
    <row r="468" spans="1:28" x14ac:dyDescent="0.3">
      <c r="A468">
        <v>454</v>
      </c>
      <c r="B468" t="s">
        <v>503</v>
      </c>
      <c r="C468">
        <v>14563.7</v>
      </c>
      <c r="D468">
        <v>14568.1</v>
      </c>
      <c r="E468">
        <v>14556.95</v>
      </c>
      <c r="F468">
        <v>14562.5</v>
      </c>
      <c r="G468" s="1">
        <f t="shared" si="94"/>
        <v>15.649999999999636</v>
      </c>
      <c r="H468" s="1">
        <f t="shared" si="90"/>
        <v>10.699551981499473</v>
      </c>
      <c r="I468" s="1">
        <f>IF(A468&lt;=$C$3,"",MAX(INDEX($D$15:$D$713,A468-$C$3):D467))</f>
        <v>14569.6</v>
      </c>
      <c r="J468" s="1">
        <f>IF(A468&lt;=$C$4,"",MIN(INDEX($E$15:$E$713,A468-$C$4):E467))</f>
        <v>14553.1</v>
      </c>
      <c r="K468" t="str">
        <f t="shared" si="84"/>
        <v/>
      </c>
      <c r="L468" s="1" t="str">
        <f t="shared" si="95"/>
        <v/>
      </c>
      <c r="M468" s="1" t="str">
        <f t="shared" si="85"/>
        <v/>
      </c>
      <c r="N468" s="1" t="str">
        <f t="shared" si="86"/>
        <v/>
      </c>
      <c r="O468" t="str">
        <f t="shared" si="96"/>
        <v/>
      </c>
      <c r="P468" s="1" t="str">
        <f t="shared" si="87"/>
        <v/>
      </c>
      <c r="Q468" s="1" t="str">
        <f t="shared" si="88"/>
        <v/>
      </c>
      <c r="R468" t="str">
        <f t="shared" si="91"/>
        <v/>
      </c>
      <c r="S468" t="str">
        <f t="shared" si="89"/>
        <v/>
      </c>
      <c r="AA468" t="str">
        <f t="shared" si="93"/>
        <v/>
      </c>
      <c r="AB468" t="str">
        <f t="shared" si="92"/>
        <v/>
      </c>
    </row>
    <row r="469" spans="1:28" x14ac:dyDescent="0.3">
      <c r="A469">
        <v>455</v>
      </c>
      <c r="B469" t="s">
        <v>504</v>
      </c>
      <c r="C469">
        <v>14561.85</v>
      </c>
      <c r="D469">
        <v>14571</v>
      </c>
      <c r="E469">
        <v>14559.9</v>
      </c>
      <c r="F469">
        <v>14566.4</v>
      </c>
      <c r="G469" s="1">
        <f t="shared" si="94"/>
        <v>11.149999999999636</v>
      </c>
      <c r="H469" s="1">
        <f t="shared" si="90"/>
        <v>10.722074382424482</v>
      </c>
      <c r="I469" s="1">
        <f>IF(A469&lt;=$C$3,"",MAX(INDEX($D$15:$D$713,A469-$C$3):D468))</f>
        <v>14569.6</v>
      </c>
      <c r="J469" s="1">
        <f>IF(A469&lt;=$C$4,"",MIN(INDEX($E$15:$E$713,A469-$C$4):E468))</f>
        <v>14553.95</v>
      </c>
      <c r="K469" t="str">
        <f t="shared" si="84"/>
        <v>buy</v>
      </c>
      <c r="L469" s="1">
        <f t="shared" si="95"/>
        <v>14569.6</v>
      </c>
      <c r="M469" s="1">
        <f t="shared" si="85"/>
        <v>14558.877925617577</v>
      </c>
      <c r="N469" s="1">
        <f t="shared" si="86"/>
        <v>14591.04414876485</v>
      </c>
      <c r="O469" t="str">
        <f t="shared" si="96"/>
        <v>buy</v>
      </c>
      <c r="P469" s="1">
        <f t="shared" si="87"/>
        <v>14569.6</v>
      </c>
      <c r="Q469" s="1">
        <f t="shared" si="88"/>
        <v>10.722074382424482</v>
      </c>
      <c r="R469" t="str">
        <f t="shared" si="91"/>
        <v/>
      </c>
      <c r="S469" t="str">
        <f t="shared" si="89"/>
        <v>buy</v>
      </c>
      <c r="AA469">
        <f t="shared" si="93"/>
        <v>1</v>
      </c>
      <c r="AB469">
        <f t="shared" si="92"/>
        <v>1</v>
      </c>
    </row>
    <row r="470" spans="1:28" x14ac:dyDescent="0.3">
      <c r="A470">
        <v>456</v>
      </c>
      <c r="B470" t="s">
        <v>505</v>
      </c>
      <c r="C470">
        <v>14566.65</v>
      </c>
      <c r="D470">
        <v>14575.05</v>
      </c>
      <c r="E470">
        <v>14563.05</v>
      </c>
      <c r="F470">
        <v>14571.45</v>
      </c>
      <c r="G470" s="1">
        <f t="shared" si="94"/>
        <v>11.100000000000364</v>
      </c>
      <c r="H470" s="1">
        <f t="shared" si="90"/>
        <v>10.740970663303276</v>
      </c>
      <c r="I470" s="1">
        <f>IF(A470&lt;=$C$3,"",MAX(INDEX($D$15:$D$713,A470-$C$3):D469))</f>
        <v>14571</v>
      </c>
      <c r="J470" s="1">
        <f>IF(A470&lt;=$C$4,"",MIN(INDEX($E$15:$E$713,A470-$C$4):E469))</f>
        <v>14553.95</v>
      </c>
      <c r="K470" t="str">
        <f t="shared" si="84"/>
        <v>buy</v>
      </c>
      <c r="L470" s="1">
        <f t="shared" si="95"/>
        <v>14571</v>
      </c>
      <c r="M470" s="1">
        <f t="shared" si="85"/>
        <v>14558.877925617577</v>
      </c>
      <c r="N470" s="1">
        <f t="shared" si="86"/>
        <v>14591.04414876485</v>
      </c>
      <c r="O470" t="str">
        <f t="shared" si="96"/>
        <v>buy</v>
      </c>
      <c r="P470" s="1">
        <f t="shared" si="87"/>
        <v>14569.6</v>
      </c>
      <c r="Q470" s="1">
        <f t="shared" si="88"/>
        <v>10.722074382424482</v>
      </c>
      <c r="R470" t="str">
        <f t="shared" si="91"/>
        <v/>
      </c>
      <c r="S470" t="str">
        <f t="shared" si="89"/>
        <v/>
      </c>
      <c r="AA470">
        <f t="shared" si="93"/>
        <v>1</v>
      </c>
      <c r="AB470">
        <f t="shared" si="92"/>
        <v>1</v>
      </c>
    </row>
    <row r="471" spans="1:28" x14ac:dyDescent="0.3">
      <c r="A471">
        <v>457</v>
      </c>
      <c r="B471" t="s">
        <v>506</v>
      </c>
      <c r="C471">
        <v>14571.05</v>
      </c>
      <c r="D471">
        <v>14573.45</v>
      </c>
      <c r="E471">
        <v>14563.85</v>
      </c>
      <c r="F471">
        <v>14566.95</v>
      </c>
      <c r="G471" s="1">
        <f t="shared" si="94"/>
        <v>12</v>
      </c>
      <c r="H471" s="1">
        <f t="shared" si="90"/>
        <v>10.803922130138112</v>
      </c>
      <c r="I471" s="1">
        <f>IF(A471&lt;=$C$3,"",MAX(INDEX($D$15:$D$713,A471-$C$3):D470))</f>
        <v>14575.05</v>
      </c>
      <c r="J471" s="1">
        <f>IF(A471&lt;=$C$4,"",MIN(INDEX($E$15:$E$713,A471-$C$4):E470))</f>
        <v>14556.95</v>
      </c>
      <c r="K471" t="str">
        <f t="shared" si="84"/>
        <v/>
      </c>
      <c r="L471" s="1" t="str">
        <f t="shared" si="95"/>
        <v/>
      </c>
      <c r="M471" s="1">
        <f t="shared" si="85"/>
        <v>14558.877925617577</v>
      </c>
      <c r="N471" s="1">
        <f t="shared" si="86"/>
        <v>14591.04414876485</v>
      </c>
      <c r="O471" t="str">
        <f t="shared" si="96"/>
        <v>buy</v>
      </c>
      <c r="P471" s="1">
        <f t="shared" si="87"/>
        <v>14569.6</v>
      </c>
      <c r="Q471" s="1">
        <f t="shared" si="88"/>
        <v>10.722074382424482</v>
      </c>
      <c r="R471" t="str">
        <f t="shared" si="91"/>
        <v/>
      </c>
      <c r="S471" t="str">
        <f t="shared" si="89"/>
        <v/>
      </c>
      <c r="AA471" t="str">
        <f t="shared" si="93"/>
        <v/>
      </c>
      <c r="AB471" t="str">
        <f t="shared" si="92"/>
        <v/>
      </c>
    </row>
    <row r="472" spans="1:28" x14ac:dyDescent="0.3">
      <c r="A472">
        <v>458</v>
      </c>
      <c r="B472" t="s">
        <v>507</v>
      </c>
      <c r="C472">
        <v>14566.95</v>
      </c>
      <c r="D472">
        <v>14570.15</v>
      </c>
      <c r="E472">
        <v>14558.95</v>
      </c>
      <c r="F472">
        <v>14563</v>
      </c>
      <c r="G472" s="1">
        <f t="shared" si="94"/>
        <v>9.6000000000003638</v>
      </c>
      <c r="H472" s="1">
        <f t="shared" si="90"/>
        <v>10.743726023631224</v>
      </c>
      <c r="I472" s="1">
        <f>IF(A472&lt;=$C$3,"",MAX(INDEX($D$15:$D$713,A472-$C$3):D471))</f>
        <v>14575.05</v>
      </c>
      <c r="J472" s="1">
        <f>IF(A472&lt;=$C$4,"",MIN(INDEX($E$15:$E$713,A472-$C$4):E471))</f>
        <v>14559.9</v>
      </c>
      <c r="K472" t="str">
        <f t="shared" si="84"/>
        <v>sell</v>
      </c>
      <c r="L472" s="1">
        <f t="shared" si="95"/>
        <v>14559.9</v>
      </c>
      <c r="M472" s="1">
        <f t="shared" si="85"/>
        <v>14558.877925617577</v>
      </c>
      <c r="N472" s="1">
        <f t="shared" si="86"/>
        <v>14591.04414876485</v>
      </c>
      <c r="O472" t="str">
        <f t="shared" si="96"/>
        <v>buy</v>
      </c>
      <c r="P472" s="1">
        <f t="shared" si="87"/>
        <v>14569.6</v>
      </c>
      <c r="Q472" s="1">
        <f t="shared" si="88"/>
        <v>10.722074382424482</v>
      </c>
      <c r="R472" t="str">
        <f t="shared" si="91"/>
        <v/>
      </c>
      <c r="S472" t="str">
        <f t="shared" si="89"/>
        <v/>
      </c>
      <c r="AA472" t="str">
        <f t="shared" si="93"/>
        <v/>
      </c>
      <c r="AB472" t="str">
        <f t="shared" si="92"/>
        <v/>
      </c>
    </row>
    <row r="473" spans="1:28" x14ac:dyDescent="0.3">
      <c r="A473">
        <v>459</v>
      </c>
      <c r="B473" t="s">
        <v>508</v>
      </c>
      <c r="C473">
        <v>14563.35</v>
      </c>
      <c r="D473">
        <v>14565.75</v>
      </c>
      <c r="E473">
        <v>14555.15</v>
      </c>
      <c r="F473">
        <v>14562.25</v>
      </c>
      <c r="G473" s="1">
        <f t="shared" si="94"/>
        <v>11.199999999998909</v>
      </c>
      <c r="H473" s="1">
        <f t="shared" si="90"/>
        <v>10.766539722449608</v>
      </c>
      <c r="I473" s="1">
        <f>IF(A473&lt;=$C$3,"",MAX(INDEX($D$15:$D$713,A473-$C$3):D472))</f>
        <v>14575.05</v>
      </c>
      <c r="J473" s="1">
        <f>IF(A473&lt;=$C$4,"",MIN(INDEX($E$15:$E$713,A473-$C$4):E472))</f>
        <v>14558.95</v>
      </c>
      <c r="K473" t="str">
        <f t="shared" si="84"/>
        <v>sell</v>
      </c>
      <c r="L473" s="1">
        <f t="shared" si="95"/>
        <v>14558.95</v>
      </c>
      <c r="M473" s="1" t="str">
        <f t="shared" si="85"/>
        <v/>
      </c>
      <c r="N473" s="1" t="str">
        <f t="shared" si="86"/>
        <v/>
      </c>
      <c r="O473" t="str">
        <f t="shared" si="96"/>
        <v>SL</v>
      </c>
      <c r="P473" s="1" t="str">
        <f t="shared" si="87"/>
        <v/>
      </c>
      <c r="Q473" s="1" t="str">
        <f t="shared" si="88"/>
        <v/>
      </c>
      <c r="R473">
        <f t="shared" si="91"/>
        <v>-10.722074382423671</v>
      </c>
      <c r="S473" t="str">
        <f t="shared" si="89"/>
        <v/>
      </c>
      <c r="AA473" t="str">
        <f t="shared" si="93"/>
        <v/>
      </c>
      <c r="AB473" t="str">
        <f t="shared" si="92"/>
        <v/>
      </c>
    </row>
    <row r="474" spans="1:28" x14ac:dyDescent="0.3">
      <c r="A474">
        <v>460</v>
      </c>
      <c r="B474" t="s">
        <v>509</v>
      </c>
      <c r="C474">
        <v>14562.2</v>
      </c>
      <c r="D474">
        <v>14564.1</v>
      </c>
      <c r="E474">
        <v>14559.15</v>
      </c>
      <c r="F474">
        <v>14560.9</v>
      </c>
      <c r="G474" s="1">
        <f t="shared" si="94"/>
        <v>10.600000000000364</v>
      </c>
      <c r="H474" s="1">
        <f t="shared" si="90"/>
        <v>10.758212736327145</v>
      </c>
      <c r="I474" s="1">
        <f>IF(A474&lt;=$C$3,"",MAX(INDEX($D$15:$D$713,A474-$C$3):D473))</f>
        <v>14573.45</v>
      </c>
      <c r="J474" s="1">
        <f>IF(A474&lt;=$C$4,"",MIN(INDEX($E$15:$E$713,A474-$C$4):E473))</f>
        <v>14555.15</v>
      </c>
      <c r="K474" t="str">
        <f t="shared" si="84"/>
        <v/>
      </c>
      <c r="L474" s="1" t="str">
        <f t="shared" si="95"/>
        <v/>
      </c>
      <c r="M474" s="1" t="str">
        <f t="shared" si="85"/>
        <v/>
      </c>
      <c r="N474" s="1" t="str">
        <f t="shared" si="86"/>
        <v/>
      </c>
      <c r="O474" t="str">
        <f t="shared" si="96"/>
        <v/>
      </c>
      <c r="P474" s="1" t="str">
        <f t="shared" si="87"/>
        <v/>
      </c>
      <c r="Q474" s="1" t="str">
        <f t="shared" si="88"/>
        <v/>
      </c>
      <c r="R474" t="str">
        <f t="shared" si="91"/>
        <v/>
      </c>
      <c r="S474" t="str">
        <f t="shared" si="89"/>
        <v/>
      </c>
      <c r="AA474" t="str">
        <f t="shared" si="93"/>
        <v/>
      </c>
      <c r="AB474" t="str">
        <f t="shared" si="92"/>
        <v/>
      </c>
    </row>
    <row r="475" spans="1:28" x14ac:dyDescent="0.3">
      <c r="A475">
        <v>461</v>
      </c>
      <c r="B475" t="s">
        <v>510</v>
      </c>
      <c r="C475">
        <v>14561.4</v>
      </c>
      <c r="D475">
        <v>14566.55</v>
      </c>
      <c r="E475">
        <v>14558.4</v>
      </c>
      <c r="F475">
        <v>14561.8</v>
      </c>
      <c r="G475" s="1">
        <f t="shared" si="94"/>
        <v>4.9500000000007276</v>
      </c>
      <c r="H475" s="1">
        <f t="shared" si="90"/>
        <v>10.467802099510823</v>
      </c>
      <c r="I475" s="1">
        <f>IF(A475&lt;=$C$3,"",MAX(INDEX($D$15:$D$713,A475-$C$3):D474))</f>
        <v>14570.15</v>
      </c>
      <c r="J475" s="1">
        <f>IF(A475&lt;=$C$4,"",MIN(INDEX($E$15:$E$713,A475-$C$4):E474))</f>
        <v>14555.15</v>
      </c>
      <c r="K475" t="str">
        <f t="shared" si="84"/>
        <v/>
      </c>
      <c r="L475" s="1" t="str">
        <f t="shared" si="95"/>
        <v/>
      </c>
      <c r="M475" s="1" t="str">
        <f t="shared" si="85"/>
        <v/>
      </c>
      <c r="N475" s="1" t="str">
        <f t="shared" si="86"/>
        <v/>
      </c>
      <c r="O475" t="str">
        <f t="shared" si="96"/>
        <v/>
      </c>
      <c r="P475" s="1" t="str">
        <f t="shared" si="87"/>
        <v/>
      </c>
      <c r="Q475" s="1" t="str">
        <f t="shared" si="88"/>
        <v/>
      </c>
      <c r="R475" t="str">
        <f t="shared" si="91"/>
        <v/>
      </c>
      <c r="S475" t="str">
        <f t="shared" si="89"/>
        <v/>
      </c>
      <c r="AA475" t="str">
        <f t="shared" si="93"/>
        <v/>
      </c>
      <c r="AB475" t="str">
        <f t="shared" si="92"/>
        <v/>
      </c>
    </row>
    <row r="476" spans="1:28" x14ac:dyDescent="0.3">
      <c r="A476">
        <v>462</v>
      </c>
      <c r="B476" t="s">
        <v>511</v>
      </c>
      <c r="C476">
        <v>14561.9</v>
      </c>
      <c r="D476">
        <v>14566.6</v>
      </c>
      <c r="E476">
        <v>14556.55</v>
      </c>
      <c r="F476">
        <v>14564.9</v>
      </c>
      <c r="G476" s="1">
        <f t="shared" si="94"/>
        <v>8.1499999999996362</v>
      </c>
      <c r="H476" s="1">
        <f t="shared" si="90"/>
        <v>10.351911994535264</v>
      </c>
      <c r="I476" s="1">
        <f>IF(A476&lt;=$C$3,"",MAX(INDEX($D$15:$D$713,A476-$C$3):D475))</f>
        <v>14566.55</v>
      </c>
      <c r="J476" s="1">
        <f>IF(A476&lt;=$C$4,"",MIN(INDEX($E$15:$E$713,A476-$C$4):E475))</f>
        <v>14555.15</v>
      </c>
      <c r="K476" t="str">
        <f t="shared" si="84"/>
        <v>buy</v>
      </c>
      <c r="L476" s="1">
        <f t="shared" si="95"/>
        <v>14566.55</v>
      </c>
      <c r="M476" s="1">
        <f t="shared" si="85"/>
        <v>14556.198088005463</v>
      </c>
      <c r="N476" s="1">
        <f t="shared" si="86"/>
        <v>14587.253823989069</v>
      </c>
      <c r="O476" t="str">
        <f t="shared" si="96"/>
        <v>buy</v>
      </c>
      <c r="P476" s="1">
        <f t="shared" si="87"/>
        <v>14566.55</v>
      </c>
      <c r="Q476" s="1">
        <f t="shared" si="88"/>
        <v>10.351911994535264</v>
      </c>
      <c r="R476" t="str">
        <f t="shared" si="91"/>
        <v/>
      </c>
      <c r="S476" t="str">
        <f t="shared" si="89"/>
        <v>buy</v>
      </c>
      <c r="AA476">
        <f t="shared" si="93"/>
        <v>1</v>
      </c>
      <c r="AB476">
        <f t="shared" si="92"/>
        <v>1</v>
      </c>
    </row>
    <row r="477" spans="1:28" x14ac:dyDescent="0.3">
      <c r="A477">
        <v>463</v>
      </c>
      <c r="B477" t="s">
        <v>512</v>
      </c>
      <c r="C477">
        <v>14565.15</v>
      </c>
      <c r="D477">
        <v>14569.05</v>
      </c>
      <c r="E477">
        <v>14560.65</v>
      </c>
      <c r="F477">
        <v>14562.25</v>
      </c>
      <c r="G477" s="1">
        <f t="shared" si="94"/>
        <v>10.050000000001091</v>
      </c>
      <c r="H477" s="1">
        <f t="shared" si="90"/>
        <v>10.336816394808555</v>
      </c>
      <c r="I477" s="1">
        <f>IF(A477&lt;=$C$3,"",MAX(INDEX($D$15:$D$713,A477-$C$3):D476))</f>
        <v>14566.6</v>
      </c>
      <c r="J477" s="1">
        <f>IF(A477&lt;=$C$4,"",MIN(INDEX($E$15:$E$713,A477-$C$4):E476))</f>
        <v>14556.55</v>
      </c>
      <c r="K477" t="str">
        <f t="shared" si="84"/>
        <v>buy</v>
      </c>
      <c r="L477" s="1">
        <f t="shared" si="95"/>
        <v>14566.6</v>
      </c>
      <c r="M477" s="1">
        <f t="shared" si="85"/>
        <v>14556.198088005463</v>
      </c>
      <c r="N477" s="1">
        <f t="shared" si="86"/>
        <v>14587.253823989069</v>
      </c>
      <c r="O477" t="str">
        <f t="shared" si="96"/>
        <v>buy</v>
      </c>
      <c r="P477" s="1">
        <f t="shared" si="87"/>
        <v>14566.55</v>
      </c>
      <c r="Q477" s="1">
        <f t="shared" si="88"/>
        <v>10.351911994535264</v>
      </c>
      <c r="R477" t="str">
        <f t="shared" si="91"/>
        <v/>
      </c>
      <c r="S477" t="str">
        <f t="shared" si="89"/>
        <v/>
      </c>
      <c r="AA477">
        <f t="shared" si="93"/>
        <v>1</v>
      </c>
      <c r="AB477">
        <f t="shared" si="92"/>
        <v>1</v>
      </c>
    </row>
    <row r="478" spans="1:28" x14ac:dyDescent="0.3">
      <c r="A478">
        <v>464</v>
      </c>
      <c r="B478" t="s">
        <v>513</v>
      </c>
      <c r="C478">
        <v>14562.75</v>
      </c>
      <c r="D478">
        <v>14568.95</v>
      </c>
      <c r="E478">
        <v>14556.55</v>
      </c>
      <c r="F478">
        <v>14566.75</v>
      </c>
      <c r="G478" s="1">
        <f t="shared" si="94"/>
        <v>8.3999999999996362</v>
      </c>
      <c r="H478" s="1">
        <f t="shared" si="90"/>
        <v>10.239975575068108</v>
      </c>
      <c r="I478" s="1">
        <f>IF(A478&lt;=$C$3,"",MAX(INDEX($D$15:$D$713,A478-$C$3):D477))</f>
        <v>14569.05</v>
      </c>
      <c r="J478" s="1">
        <f>IF(A478&lt;=$C$4,"",MIN(INDEX($E$15:$E$713,A478-$C$4):E477))</f>
        <v>14556.55</v>
      </c>
      <c r="K478" t="str">
        <f t="shared" si="84"/>
        <v>sell</v>
      </c>
      <c r="L478" s="1">
        <f t="shared" si="95"/>
        <v>14556.55</v>
      </c>
      <c r="M478" s="1">
        <f t="shared" si="85"/>
        <v>14556.198088005463</v>
      </c>
      <c r="N478" s="1">
        <f t="shared" si="86"/>
        <v>14587.253823989069</v>
      </c>
      <c r="O478" t="str">
        <f t="shared" si="96"/>
        <v>buy</v>
      </c>
      <c r="P478" s="1">
        <f t="shared" si="87"/>
        <v>14566.55</v>
      </c>
      <c r="Q478" s="1">
        <f t="shared" si="88"/>
        <v>10.351911994535264</v>
      </c>
      <c r="R478" t="str">
        <f t="shared" si="91"/>
        <v/>
      </c>
      <c r="S478" t="str">
        <f t="shared" si="89"/>
        <v/>
      </c>
      <c r="AA478" t="str">
        <f t="shared" si="93"/>
        <v/>
      </c>
      <c r="AB478" t="str">
        <f t="shared" si="92"/>
        <v/>
      </c>
    </row>
    <row r="479" spans="1:28" x14ac:dyDescent="0.3">
      <c r="A479">
        <v>465</v>
      </c>
      <c r="B479" t="s">
        <v>514</v>
      </c>
      <c r="C479">
        <v>14567.2</v>
      </c>
      <c r="D479">
        <v>14573.45</v>
      </c>
      <c r="E479">
        <v>14560.1</v>
      </c>
      <c r="F479">
        <v>14569.65</v>
      </c>
      <c r="G479" s="1">
        <f t="shared" si="94"/>
        <v>12.400000000001455</v>
      </c>
      <c r="H479" s="1">
        <f t="shared" si="90"/>
        <v>10.347976796314775</v>
      </c>
      <c r="I479" s="1">
        <f>IF(A479&lt;=$C$3,"",MAX(INDEX($D$15:$D$713,A479-$C$3):D478))</f>
        <v>14569.05</v>
      </c>
      <c r="J479" s="1">
        <f>IF(A479&lt;=$C$4,"",MIN(INDEX($E$15:$E$713,A479-$C$4):E478))</f>
        <v>14556.55</v>
      </c>
      <c r="K479" t="str">
        <f t="shared" si="84"/>
        <v>buy</v>
      </c>
      <c r="L479" s="1">
        <f t="shared" si="95"/>
        <v>14569.05</v>
      </c>
      <c r="M479" s="1">
        <f t="shared" si="85"/>
        <v>14556.198088005463</v>
      </c>
      <c r="N479" s="1">
        <f t="shared" si="86"/>
        <v>14587.253823989069</v>
      </c>
      <c r="O479" t="str">
        <f t="shared" si="96"/>
        <v>buy</v>
      </c>
      <c r="P479" s="1">
        <f t="shared" si="87"/>
        <v>14566.55</v>
      </c>
      <c r="Q479" s="1">
        <f t="shared" si="88"/>
        <v>10.351911994535264</v>
      </c>
      <c r="R479" t="str">
        <f t="shared" si="91"/>
        <v/>
      </c>
      <c r="S479" t="str">
        <f t="shared" si="89"/>
        <v/>
      </c>
      <c r="AA479">
        <f t="shared" si="93"/>
        <v>1</v>
      </c>
      <c r="AB479">
        <f t="shared" si="92"/>
        <v>1</v>
      </c>
    </row>
    <row r="480" spans="1:28" x14ac:dyDescent="0.3">
      <c r="A480">
        <v>466</v>
      </c>
      <c r="B480" t="s">
        <v>515</v>
      </c>
      <c r="C480">
        <v>14569.2</v>
      </c>
      <c r="D480">
        <v>14575.5</v>
      </c>
      <c r="E480">
        <v>14564.9</v>
      </c>
      <c r="F480">
        <v>14569.95</v>
      </c>
      <c r="G480" s="1">
        <f t="shared" si="94"/>
        <v>13.350000000000364</v>
      </c>
      <c r="H480" s="1">
        <f t="shared" si="90"/>
        <v>10.498077956499055</v>
      </c>
      <c r="I480" s="1">
        <f>IF(A480&lt;=$C$3,"",MAX(INDEX($D$15:$D$713,A480-$C$3):D479))</f>
        <v>14573.45</v>
      </c>
      <c r="J480" s="1">
        <f>IF(A480&lt;=$C$4,"",MIN(INDEX($E$15:$E$713,A480-$C$4):E479))</f>
        <v>14556.55</v>
      </c>
      <c r="K480" t="str">
        <f t="shared" si="84"/>
        <v>buy</v>
      </c>
      <c r="L480" s="1">
        <f t="shared" si="95"/>
        <v>14573.45</v>
      </c>
      <c r="M480" s="1">
        <f t="shared" si="85"/>
        <v>14556.198088005463</v>
      </c>
      <c r="N480" s="1">
        <f t="shared" si="86"/>
        <v>14587.253823989069</v>
      </c>
      <c r="O480" t="str">
        <f t="shared" si="96"/>
        <v>buy</v>
      </c>
      <c r="P480" s="1">
        <f t="shared" si="87"/>
        <v>14566.55</v>
      </c>
      <c r="Q480" s="1">
        <f t="shared" si="88"/>
        <v>10.351911994535264</v>
      </c>
      <c r="R480" t="str">
        <f t="shared" si="91"/>
        <v/>
      </c>
      <c r="S480" t="str">
        <f t="shared" si="89"/>
        <v/>
      </c>
      <c r="AA480">
        <f t="shared" si="93"/>
        <v>1</v>
      </c>
      <c r="AB480">
        <f t="shared" si="92"/>
        <v>1</v>
      </c>
    </row>
    <row r="481" spans="1:28" x14ac:dyDescent="0.3">
      <c r="A481">
        <v>467</v>
      </c>
      <c r="B481" t="s">
        <v>516</v>
      </c>
      <c r="C481">
        <v>14570.05</v>
      </c>
      <c r="D481">
        <v>14576.4</v>
      </c>
      <c r="E481">
        <v>14565.35</v>
      </c>
      <c r="F481">
        <v>14569</v>
      </c>
      <c r="G481" s="1">
        <f t="shared" si="94"/>
        <v>10.600000000000364</v>
      </c>
      <c r="H481" s="1">
        <f t="shared" si="90"/>
        <v>10.503174058674119</v>
      </c>
      <c r="I481" s="1">
        <f>IF(A481&lt;=$C$3,"",MAX(INDEX($D$15:$D$713,A481-$C$3):D480))</f>
        <v>14575.5</v>
      </c>
      <c r="J481" s="1">
        <f>IF(A481&lt;=$C$4,"",MIN(INDEX($E$15:$E$713,A481-$C$4):E480))</f>
        <v>14556.55</v>
      </c>
      <c r="K481" t="str">
        <f t="shared" si="84"/>
        <v>buy</v>
      </c>
      <c r="L481" s="1">
        <f t="shared" si="95"/>
        <v>14575.5</v>
      </c>
      <c r="M481" s="1">
        <f t="shared" si="85"/>
        <v>14556.198088005463</v>
      </c>
      <c r="N481" s="1">
        <f t="shared" si="86"/>
        <v>14587.253823989069</v>
      </c>
      <c r="O481" t="str">
        <f t="shared" si="96"/>
        <v>buy</v>
      </c>
      <c r="P481" s="1">
        <f t="shared" si="87"/>
        <v>14566.55</v>
      </c>
      <c r="Q481" s="1">
        <f t="shared" si="88"/>
        <v>10.351911994535264</v>
      </c>
      <c r="R481" t="str">
        <f t="shared" si="91"/>
        <v/>
      </c>
      <c r="S481" t="str">
        <f t="shared" si="89"/>
        <v/>
      </c>
      <c r="AA481">
        <f t="shared" si="93"/>
        <v>1</v>
      </c>
      <c r="AB481">
        <f t="shared" si="92"/>
        <v>1</v>
      </c>
    </row>
    <row r="482" spans="1:28" x14ac:dyDescent="0.3">
      <c r="A482">
        <v>468</v>
      </c>
      <c r="B482" t="s">
        <v>517</v>
      </c>
      <c r="C482">
        <v>14569.05</v>
      </c>
      <c r="D482">
        <v>14574.6</v>
      </c>
      <c r="E482">
        <v>14561.7</v>
      </c>
      <c r="F482">
        <v>14563.3</v>
      </c>
      <c r="G482" s="1">
        <f t="shared" si="94"/>
        <v>11.049999999999272</v>
      </c>
      <c r="H482" s="1">
        <f t="shared" si="90"/>
        <v>10.530515355740377</v>
      </c>
      <c r="I482" s="1">
        <f>IF(A482&lt;=$C$3,"",MAX(INDEX($D$15:$D$713,A482-$C$3):D481))</f>
        <v>14576.4</v>
      </c>
      <c r="J482" s="1">
        <f>IF(A482&lt;=$C$4,"",MIN(INDEX($E$15:$E$713,A482-$C$4):E481))</f>
        <v>14560.1</v>
      </c>
      <c r="K482" t="str">
        <f t="shared" si="84"/>
        <v/>
      </c>
      <c r="L482" s="1" t="str">
        <f t="shared" si="95"/>
        <v/>
      </c>
      <c r="M482" s="1">
        <f t="shared" si="85"/>
        <v>14556.198088005463</v>
      </c>
      <c r="N482" s="1">
        <f t="shared" si="86"/>
        <v>14587.253823989069</v>
      </c>
      <c r="O482" t="str">
        <f t="shared" si="96"/>
        <v>buy</v>
      </c>
      <c r="P482" s="1">
        <f t="shared" si="87"/>
        <v>14566.55</v>
      </c>
      <c r="Q482" s="1">
        <f t="shared" si="88"/>
        <v>10.351911994535264</v>
      </c>
      <c r="R482" t="str">
        <f t="shared" si="91"/>
        <v/>
      </c>
      <c r="S482" t="str">
        <f t="shared" si="89"/>
        <v/>
      </c>
      <c r="AA482" t="str">
        <f t="shared" si="93"/>
        <v/>
      </c>
      <c r="AB482" t="str">
        <f t="shared" si="92"/>
        <v/>
      </c>
    </row>
    <row r="483" spans="1:28" x14ac:dyDescent="0.3">
      <c r="A483">
        <v>469</v>
      </c>
      <c r="B483" t="s">
        <v>518</v>
      </c>
      <c r="C483">
        <v>14563.5</v>
      </c>
      <c r="D483">
        <v>14567.8</v>
      </c>
      <c r="E483">
        <v>14555.3</v>
      </c>
      <c r="F483">
        <v>14563</v>
      </c>
      <c r="G483" s="1">
        <f t="shared" si="94"/>
        <v>12.899999999999636</v>
      </c>
      <c r="H483" s="1">
        <f t="shared" si="90"/>
        <v>10.648989587953341</v>
      </c>
      <c r="I483" s="1">
        <f>IF(A483&lt;=$C$3,"",MAX(INDEX($D$15:$D$713,A483-$C$3):D482))</f>
        <v>14576.4</v>
      </c>
      <c r="J483" s="1">
        <f>IF(A483&lt;=$C$4,"",MIN(INDEX($E$15:$E$713,A483-$C$4):E482))</f>
        <v>14561.7</v>
      </c>
      <c r="K483" t="str">
        <f t="shared" si="84"/>
        <v>sell</v>
      </c>
      <c r="L483" s="1">
        <f t="shared" si="95"/>
        <v>14561.7</v>
      </c>
      <c r="M483" s="1" t="str">
        <f t="shared" si="85"/>
        <v/>
      </c>
      <c r="N483" s="1" t="str">
        <f t="shared" si="86"/>
        <v/>
      </c>
      <c r="O483" t="str">
        <f t="shared" si="96"/>
        <v>SL</v>
      </c>
      <c r="P483" s="1" t="str">
        <f t="shared" si="87"/>
        <v/>
      </c>
      <c r="Q483" s="1" t="str">
        <f t="shared" si="88"/>
        <v/>
      </c>
      <c r="R483">
        <f t="shared" si="91"/>
        <v>-10.35191199453584</v>
      </c>
      <c r="S483" t="str">
        <f t="shared" si="89"/>
        <v/>
      </c>
      <c r="AA483" t="str">
        <f t="shared" si="93"/>
        <v/>
      </c>
      <c r="AB483" t="str">
        <f t="shared" si="92"/>
        <v/>
      </c>
    </row>
    <row r="484" spans="1:28" x14ac:dyDescent="0.3">
      <c r="A484">
        <v>470</v>
      </c>
      <c r="B484" t="s">
        <v>519</v>
      </c>
      <c r="C484">
        <v>14562.7</v>
      </c>
      <c r="D484">
        <v>14568</v>
      </c>
      <c r="E484">
        <v>14553</v>
      </c>
      <c r="F484">
        <v>14562.05</v>
      </c>
      <c r="G484" s="1">
        <f t="shared" si="94"/>
        <v>12.5</v>
      </c>
      <c r="H484" s="1">
        <f t="shared" si="90"/>
        <v>10.741540108555673</v>
      </c>
      <c r="I484" s="1">
        <f>IF(A484&lt;=$C$3,"",MAX(INDEX($D$15:$D$713,A484-$C$3):D483))</f>
        <v>14576.4</v>
      </c>
      <c r="J484" s="1">
        <f>IF(A484&lt;=$C$4,"",MIN(INDEX($E$15:$E$713,A484-$C$4):E483))</f>
        <v>14555.3</v>
      </c>
      <c r="K484" t="str">
        <f t="shared" si="84"/>
        <v>sell</v>
      </c>
      <c r="L484" s="1">
        <f t="shared" si="95"/>
        <v>14555.3</v>
      </c>
      <c r="M484" s="1">
        <f t="shared" si="85"/>
        <v>14566.041540108556</v>
      </c>
      <c r="N484" s="1">
        <f t="shared" si="86"/>
        <v>14533.816919782888</v>
      </c>
      <c r="O484" t="str">
        <f t="shared" si="96"/>
        <v>sell</v>
      </c>
      <c r="P484" s="1">
        <f t="shared" si="87"/>
        <v>14555.3</v>
      </c>
      <c r="Q484" s="1">
        <f t="shared" si="88"/>
        <v>10.741540108555673</v>
      </c>
      <c r="R484" t="str">
        <f t="shared" si="91"/>
        <v/>
      </c>
      <c r="S484" t="str">
        <f t="shared" si="89"/>
        <v>sell</v>
      </c>
      <c r="AA484" t="str">
        <f t="shared" si="93"/>
        <v/>
      </c>
      <c r="AB484" t="str">
        <f t="shared" si="92"/>
        <v/>
      </c>
    </row>
    <row r="485" spans="1:28" x14ac:dyDescent="0.3">
      <c r="A485">
        <v>471</v>
      </c>
      <c r="B485" t="s">
        <v>520</v>
      </c>
      <c r="C485">
        <v>14562.1</v>
      </c>
      <c r="D485">
        <v>14565.7</v>
      </c>
      <c r="E485">
        <v>14556.05</v>
      </c>
      <c r="F485">
        <v>14559.3</v>
      </c>
      <c r="G485" s="1">
        <f t="shared" si="94"/>
        <v>15</v>
      </c>
      <c r="H485" s="1">
        <f t="shared" si="90"/>
        <v>10.954463103127889</v>
      </c>
      <c r="I485" s="1">
        <f>IF(A485&lt;=$C$3,"",MAX(INDEX($D$15:$D$713,A485-$C$3):D484))</f>
        <v>14574.6</v>
      </c>
      <c r="J485" s="1">
        <f>IF(A485&lt;=$C$4,"",MIN(INDEX($E$15:$E$713,A485-$C$4):E484))</f>
        <v>14553</v>
      </c>
      <c r="K485" t="str">
        <f t="shared" ref="K485:K548" si="97">IF(D485&gt;=I485,"buy",IF(E485&lt;=J485,"sell",""))</f>
        <v/>
      </c>
      <c r="L485" s="1" t="str">
        <f t="shared" si="95"/>
        <v/>
      </c>
      <c r="M485" s="1">
        <f t="shared" ref="M485:M548" si="98">IF(O485="buy",P485-$C$6*Q485,IF(O485="sell",P485+$C$6*Q485,""))</f>
        <v>14566.041540108556</v>
      </c>
      <c r="N485" s="1">
        <f t="shared" ref="N485:N548" si="99">IF(O485="buy",P485+$C$7*Q485,IF(O485="sell",P485-$C$7*Q485,""))</f>
        <v>14533.816919782888</v>
      </c>
      <c r="O485" t="str">
        <f t="shared" si="96"/>
        <v>sell</v>
      </c>
      <c r="P485" s="1">
        <f t="shared" ref="P485:P548" si="100">IF(O484=O485,P484,IF(OR(O485="buy",O485="sell"),L485,""))</f>
        <v>14555.3</v>
      </c>
      <c r="Q485" s="1">
        <f t="shared" ref="Q485:Q548" si="101">IF(O484=O485,Q484,IF(OR(O485="buy",O485="sell"),H485,""))</f>
        <v>10.741540108555673</v>
      </c>
      <c r="R485" t="str">
        <f t="shared" si="91"/>
        <v/>
      </c>
      <c r="S485" t="str">
        <f t="shared" ref="S485:S548" si="102">IF(OR(O484="",O484="SL",O484="TP"),K485,"")</f>
        <v/>
      </c>
      <c r="AA485" t="str">
        <f t="shared" si="93"/>
        <v/>
      </c>
      <c r="AB485" t="str">
        <f t="shared" si="92"/>
        <v/>
      </c>
    </row>
    <row r="486" spans="1:28" x14ac:dyDescent="0.3">
      <c r="A486">
        <v>472</v>
      </c>
      <c r="B486" t="s">
        <v>521</v>
      </c>
      <c r="C486">
        <v>14559.3</v>
      </c>
      <c r="D486">
        <v>14568.45</v>
      </c>
      <c r="E486">
        <v>14554.35</v>
      </c>
      <c r="F486">
        <v>14562.75</v>
      </c>
      <c r="G486" s="1">
        <f t="shared" si="94"/>
        <v>9.6500000000014552</v>
      </c>
      <c r="H486" s="1">
        <f t="shared" ref="H486:H549" si="103">(H485*(C$5-1)+G486)/C$5</f>
        <v>10.889239947971568</v>
      </c>
      <c r="I486" s="1">
        <f>IF(A486&lt;=$C$3,"",MAX(INDEX($D$15:$D$713,A486-$C$3):D485))</f>
        <v>14568</v>
      </c>
      <c r="J486" s="1">
        <f>IF(A486&lt;=$C$4,"",MIN(INDEX($E$15:$E$713,A486-$C$4):E485))</f>
        <v>14553</v>
      </c>
      <c r="K486" t="str">
        <f t="shared" si="97"/>
        <v>buy</v>
      </c>
      <c r="L486" s="1">
        <f t="shared" si="95"/>
        <v>14568</v>
      </c>
      <c r="M486" s="1" t="str">
        <f t="shared" si="98"/>
        <v/>
      </c>
      <c r="N486" s="1" t="str">
        <f t="shared" si="99"/>
        <v/>
      </c>
      <c r="O486" t="str">
        <f t="shared" si="96"/>
        <v>SL</v>
      </c>
      <c r="P486" s="1" t="str">
        <f t="shared" si="100"/>
        <v/>
      </c>
      <c r="Q486" s="1" t="str">
        <f t="shared" si="101"/>
        <v/>
      </c>
      <c r="R486">
        <f t="shared" si="91"/>
        <v>-10.741540108556364</v>
      </c>
      <c r="S486" t="str">
        <f t="shared" si="102"/>
        <v/>
      </c>
      <c r="AA486">
        <f t="shared" si="93"/>
        <v>1</v>
      </c>
      <c r="AB486" t="str">
        <f t="shared" si="92"/>
        <v/>
      </c>
    </row>
    <row r="487" spans="1:28" x14ac:dyDescent="0.3">
      <c r="A487">
        <v>473</v>
      </c>
      <c r="B487" t="s">
        <v>522</v>
      </c>
      <c r="C487">
        <v>14563.15</v>
      </c>
      <c r="D487">
        <v>14568.45</v>
      </c>
      <c r="E487">
        <v>14556.65</v>
      </c>
      <c r="F487">
        <v>14565.9</v>
      </c>
      <c r="G487" s="1">
        <f t="shared" si="94"/>
        <v>14.100000000000364</v>
      </c>
      <c r="H487" s="1">
        <f t="shared" si="103"/>
        <v>11.049777950573008</v>
      </c>
      <c r="I487" s="1">
        <f>IF(A487&lt;=$C$3,"",MAX(INDEX($D$15:$D$713,A487-$C$3):D486))</f>
        <v>14568.45</v>
      </c>
      <c r="J487" s="1">
        <f>IF(A487&lt;=$C$4,"",MIN(INDEX($E$15:$E$713,A487-$C$4):E486))</f>
        <v>14553</v>
      </c>
      <c r="K487" t="str">
        <f t="shared" si="97"/>
        <v>buy</v>
      </c>
      <c r="L487" s="1">
        <f t="shared" si="95"/>
        <v>14568.45</v>
      </c>
      <c r="M487" s="1">
        <f t="shared" si="98"/>
        <v>14557.400222049428</v>
      </c>
      <c r="N487" s="1">
        <f t="shared" si="99"/>
        <v>14590.549555901147</v>
      </c>
      <c r="O487" t="str">
        <f t="shared" si="96"/>
        <v>buy</v>
      </c>
      <c r="P487" s="1">
        <f t="shared" si="100"/>
        <v>14568.45</v>
      </c>
      <c r="Q487" s="1">
        <f t="shared" si="101"/>
        <v>11.049777950573008</v>
      </c>
      <c r="R487" t="str">
        <f t="shared" si="91"/>
        <v/>
      </c>
      <c r="S487" t="str">
        <f t="shared" si="102"/>
        <v>buy</v>
      </c>
      <c r="AA487">
        <f t="shared" si="93"/>
        <v>1</v>
      </c>
      <c r="AB487">
        <f t="shared" si="92"/>
        <v>1</v>
      </c>
    </row>
    <row r="488" spans="1:28" x14ac:dyDescent="0.3">
      <c r="A488">
        <v>474</v>
      </c>
      <c r="B488" t="s">
        <v>523</v>
      </c>
      <c r="C488">
        <v>14565.5</v>
      </c>
      <c r="D488">
        <v>14568</v>
      </c>
      <c r="E488">
        <v>14562.85</v>
      </c>
      <c r="F488">
        <v>14566.2</v>
      </c>
      <c r="G488" s="1">
        <f t="shared" si="94"/>
        <v>11.800000000001091</v>
      </c>
      <c r="H488" s="1">
        <f t="shared" si="103"/>
        <v>11.087289053044412</v>
      </c>
      <c r="I488" s="1">
        <f>IF(A488&lt;=$C$3,"",MAX(INDEX($D$15:$D$713,A488-$C$3):D487))</f>
        <v>14568.45</v>
      </c>
      <c r="J488" s="1">
        <f>IF(A488&lt;=$C$4,"",MIN(INDEX($E$15:$E$713,A488-$C$4):E487))</f>
        <v>14554.35</v>
      </c>
      <c r="K488" t="str">
        <f t="shared" si="97"/>
        <v/>
      </c>
      <c r="L488" s="1" t="str">
        <f t="shared" si="95"/>
        <v/>
      </c>
      <c r="M488" s="1">
        <f t="shared" si="98"/>
        <v>14557.400222049428</v>
      </c>
      <c r="N488" s="1">
        <f t="shared" si="99"/>
        <v>14590.549555901147</v>
      </c>
      <c r="O488" t="str">
        <f t="shared" si="96"/>
        <v>buy</v>
      </c>
      <c r="P488" s="1">
        <f t="shared" si="100"/>
        <v>14568.45</v>
      </c>
      <c r="Q488" s="1">
        <f t="shared" si="101"/>
        <v>11.049777950573008</v>
      </c>
      <c r="R488" t="str">
        <f t="shared" si="91"/>
        <v/>
      </c>
      <c r="S488" t="str">
        <f t="shared" si="102"/>
        <v/>
      </c>
      <c r="AA488" t="str">
        <f t="shared" si="93"/>
        <v/>
      </c>
      <c r="AB488" t="str">
        <f t="shared" si="92"/>
        <v/>
      </c>
    </row>
    <row r="489" spans="1:28" x14ac:dyDescent="0.3">
      <c r="A489">
        <v>475</v>
      </c>
      <c r="B489" t="s">
        <v>524</v>
      </c>
      <c r="C489">
        <v>14566.3</v>
      </c>
      <c r="D489">
        <v>14568.6</v>
      </c>
      <c r="E489">
        <v>14557.25</v>
      </c>
      <c r="F489">
        <v>14567.85</v>
      </c>
      <c r="G489" s="1">
        <f t="shared" si="94"/>
        <v>5.1499999999996362</v>
      </c>
      <c r="H489" s="1">
        <f t="shared" si="103"/>
        <v>10.790424600392173</v>
      </c>
      <c r="I489" s="1">
        <f>IF(A489&lt;=$C$3,"",MAX(INDEX($D$15:$D$713,A489-$C$3):D488))</f>
        <v>14568.45</v>
      </c>
      <c r="J489" s="1">
        <f>IF(A489&lt;=$C$4,"",MIN(INDEX($E$15:$E$713,A489-$C$4):E488))</f>
        <v>14554.35</v>
      </c>
      <c r="K489" t="str">
        <f t="shared" si="97"/>
        <v>buy</v>
      </c>
      <c r="L489" s="1">
        <f t="shared" si="95"/>
        <v>14568.45</v>
      </c>
      <c r="M489" s="1" t="str">
        <f t="shared" si="98"/>
        <v/>
      </c>
      <c r="N489" s="1" t="str">
        <f t="shared" si="99"/>
        <v/>
      </c>
      <c r="O489" t="str">
        <f t="shared" si="96"/>
        <v>SL</v>
      </c>
      <c r="P489" s="1" t="str">
        <f t="shared" si="100"/>
        <v/>
      </c>
      <c r="Q489" s="1" t="str">
        <f t="shared" si="101"/>
        <v/>
      </c>
      <c r="R489">
        <f t="shared" si="91"/>
        <v>-11.049777950573116</v>
      </c>
      <c r="S489" t="str">
        <f t="shared" si="102"/>
        <v/>
      </c>
      <c r="AA489">
        <f t="shared" si="93"/>
        <v>1</v>
      </c>
      <c r="AB489" t="str">
        <f t="shared" si="92"/>
        <v/>
      </c>
    </row>
    <row r="490" spans="1:28" x14ac:dyDescent="0.3">
      <c r="A490">
        <v>476</v>
      </c>
      <c r="B490" t="s">
        <v>525</v>
      </c>
      <c r="C490">
        <v>14568.3</v>
      </c>
      <c r="D490">
        <v>14574.5</v>
      </c>
      <c r="E490">
        <v>14559.85</v>
      </c>
      <c r="F490">
        <v>14569.7</v>
      </c>
      <c r="G490" s="1">
        <f t="shared" si="94"/>
        <v>11.350000000000364</v>
      </c>
      <c r="H490" s="1">
        <f t="shared" si="103"/>
        <v>10.818403370372582</v>
      </c>
      <c r="I490" s="1">
        <f>IF(A490&lt;=$C$3,"",MAX(INDEX($D$15:$D$713,A490-$C$3):D489))</f>
        <v>14568.6</v>
      </c>
      <c r="J490" s="1">
        <f>IF(A490&lt;=$C$4,"",MIN(INDEX($E$15:$E$713,A490-$C$4):E489))</f>
        <v>14556.65</v>
      </c>
      <c r="K490" t="str">
        <f t="shared" si="97"/>
        <v>buy</v>
      </c>
      <c r="L490" s="1">
        <f t="shared" si="95"/>
        <v>14568.6</v>
      </c>
      <c r="M490" s="1">
        <f t="shared" si="98"/>
        <v>14557.781596629628</v>
      </c>
      <c r="N490" s="1">
        <f t="shared" si="99"/>
        <v>14590.236806740746</v>
      </c>
      <c r="O490" t="str">
        <f t="shared" si="96"/>
        <v>buy</v>
      </c>
      <c r="P490" s="1">
        <f t="shared" si="100"/>
        <v>14568.6</v>
      </c>
      <c r="Q490" s="1">
        <f t="shared" si="101"/>
        <v>10.818403370372582</v>
      </c>
      <c r="R490" t="str">
        <f t="shared" si="91"/>
        <v/>
      </c>
      <c r="S490" t="str">
        <f t="shared" si="102"/>
        <v>buy</v>
      </c>
      <c r="AA490">
        <f t="shared" si="93"/>
        <v>1</v>
      </c>
      <c r="AB490">
        <f t="shared" si="92"/>
        <v>1</v>
      </c>
    </row>
    <row r="491" spans="1:28" x14ac:dyDescent="0.3">
      <c r="A491">
        <v>477</v>
      </c>
      <c r="B491" t="s">
        <v>526</v>
      </c>
      <c r="C491">
        <v>14570.45</v>
      </c>
      <c r="D491">
        <v>14572.95</v>
      </c>
      <c r="E491">
        <v>14564.3</v>
      </c>
      <c r="F491">
        <v>14566.5</v>
      </c>
      <c r="G491" s="1">
        <f t="shared" si="94"/>
        <v>14.649999999999636</v>
      </c>
      <c r="H491" s="1">
        <f t="shared" si="103"/>
        <v>11.009983201853935</v>
      </c>
      <c r="I491" s="1">
        <f>IF(A491&lt;=$C$3,"",MAX(INDEX($D$15:$D$713,A491-$C$3):D490))</f>
        <v>14574.5</v>
      </c>
      <c r="J491" s="1">
        <f>IF(A491&lt;=$C$4,"",MIN(INDEX($E$15:$E$713,A491-$C$4):E490))</f>
        <v>14557.25</v>
      </c>
      <c r="K491" t="str">
        <f t="shared" si="97"/>
        <v/>
      </c>
      <c r="L491" s="1" t="str">
        <f t="shared" si="95"/>
        <v/>
      </c>
      <c r="M491" s="1">
        <f t="shared" si="98"/>
        <v>14557.781596629628</v>
      </c>
      <c r="N491" s="1">
        <f t="shared" si="99"/>
        <v>14590.236806740746</v>
      </c>
      <c r="O491" t="str">
        <f t="shared" si="96"/>
        <v>buy</v>
      </c>
      <c r="P491" s="1">
        <f t="shared" si="100"/>
        <v>14568.6</v>
      </c>
      <c r="Q491" s="1">
        <f t="shared" si="101"/>
        <v>10.818403370372582</v>
      </c>
      <c r="R491" t="str">
        <f t="shared" si="91"/>
        <v/>
      </c>
      <c r="S491" t="str">
        <f t="shared" si="102"/>
        <v/>
      </c>
      <c r="AA491" t="str">
        <f t="shared" si="93"/>
        <v/>
      </c>
      <c r="AB491" t="str">
        <f t="shared" si="92"/>
        <v/>
      </c>
    </row>
    <row r="492" spans="1:28" x14ac:dyDescent="0.3">
      <c r="A492">
        <v>478</v>
      </c>
      <c r="B492" t="s">
        <v>527</v>
      </c>
      <c r="C492">
        <v>14567.15</v>
      </c>
      <c r="D492">
        <v>14574.8</v>
      </c>
      <c r="E492">
        <v>14558.5</v>
      </c>
      <c r="F492">
        <v>14572</v>
      </c>
      <c r="G492" s="1">
        <f t="shared" si="94"/>
        <v>8.6500000000014552</v>
      </c>
      <c r="H492" s="1">
        <f t="shared" si="103"/>
        <v>10.89198404176131</v>
      </c>
      <c r="I492" s="1">
        <f>IF(A492&lt;=$C$3,"",MAX(INDEX($D$15:$D$713,A492-$C$3):D491))</f>
        <v>14574.5</v>
      </c>
      <c r="J492" s="1">
        <f>IF(A492&lt;=$C$4,"",MIN(INDEX($E$15:$E$713,A492-$C$4):E491))</f>
        <v>14557.25</v>
      </c>
      <c r="K492" t="str">
        <f t="shared" si="97"/>
        <v>buy</v>
      </c>
      <c r="L492" s="1">
        <f t="shared" si="95"/>
        <v>14574.5</v>
      </c>
      <c r="M492" s="1">
        <f t="shared" si="98"/>
        <v>14557.781596629628</v>
      </c>
      <c r="N492" s="1">
        <f t="shared" si="99"/>
        <v>14590.236806740746</v>
      </c>
      <c r="O492" t="str">
        <f t="shared" si="96"/>
        <v>buy</v>
      </c>
      <c r="P492" s="1">
        <f t="shared" si="100"/>
        <v>14568.6</v>
      </c>
      <c r="Q492" s="1">
        <f t="shared" si="101"/>
        <v>10.818403370372582</v>
      </c>
      <c r="R492" t="str">
        <f t="shared" si="91"/>
        <v/>
      </c>
      <c r="S492" t="str">
        <f t="shared" si="102"/>
        <v/>
      </c>
      <c r="AA492">
        <f t="shared" si="93"/>
        <v>1</v>
      </c>
      <c r="AB492">
        <f t="shared" si="92"/>
        <v>1</v>
      </c>
    </row>
    <row r="493" spans="1:28" x14ac:dyDescent="0.3">
      <c r="A493">
        <v>479</v>
      </c>
      <c r="B493" t="s">
        <v>528</v>
      </c>
      <c r="C493">
        <v>14572.05</v>
      </c>
      <c r="D493">
        <v>14577.5</v>
      </c>
      <c r="E493">
        <v>14569.4</v>
      </c>
      <c r="F493">
        <v>14573.4</v>
      </c>
      <c r="G493" s="1">
        <f t="shared" si="94"/>
        <v>16.299999999999272</v>
      </c>
      <c r="H493" s="1">
        <f t="shared" si="103"/>
        <v>11.162384839673209</v>
      </c>
      <c r="I493" s="1">
        <f>IF(A493&lt;=$C$3,"",MAX(INDEX($D$15:$D$713,A493-$C$3):D492))</f>
        <v>14574.8</v>
      </c>
      <c r="J493" s="1">
        <f>IF(A493&lt;=$C$4,"",MIN(INDEX($E$15:$E$713,A493-$C$4):E492))</f>
        <v>14558.5</v>
      </c>
      <c r="K493" t="str">
        <f t="shared" si="97"/>
        <v>buy</v>
      </c>
      <c r="L493" s="1">
        <f t="shared" si="95"/>
        <v>14574.8</v>
      </c>
      <c r="M493" s="1">
        <f t="shared" si="98"/>
        <v>14557.781596629628</v>
      </c>
      <c r="N493" s="1">
        <f t="shared" si="99"/>
        <v>14590.236806740746</v>
      </c>
      <c r="O493" t="str">
        <f t="shared" si="96"/>
        <v>buy</v>
      </c>
      <c r="P493" s="1">
        <f t="shared" si="100"/>
        <v>14568.6</v>
      </c>
      <c r="Q493" s="1">
        <f t="shared" si="101"/>
        <v>10.818403370372582</v>
      </c>
      <c r="R493" t="str">
        <f t="shared" si="91"/>
        <v/>
      </c>
      <c r="S493" t="str">
        <f t="shared" si="102"/>
        <v/>
      </c>
      <c r="AA493">
        <f t="shared" si="93"/>
        <v>1</v>
      </c>
      <c r="AB493">
        <f t="shared" si="92"/>
        <v>1</v>
      </c>
    </row>
    <row r="494" spans="1:28" x14ac:dyDescent="0.3">
      <c r="A494">
        <v>480</v>
      </c>
      <c r="B494" t="s">
        <v>529</v>
      </c>
      <c r="C494">
        <v>14573.55</v>
      </c>
      <c r="D494">
        <v>14579.25</v>
      </c>
      <c r="E494">
        <v>14569.8</v>
      </c>
      <c r="F494">
        <v>14572.55</v>
      </c>
      <c r="G494" s="1">
        <f t="shared" si="94"/>
        <v>8.1000000000003638</v>
      </c>
      <c r="H494" s="1">
        <f t="shared" si="103"/>
        <v>11.009265597689566</v>
      </c>
      <c r="I494" s="1">
        <f>IF(A494&lt;=$C$3,"",MAX(INDEX($D$15:$D$713,A494-$C$3):D493))</f>
        <v>14577.5</v>
      </c>
      <c r="J494" s="1">
        <f>IF(A494&lt;=$C$4,"",MIN(INDEX($E$15:$E$713,A494-$C$4):E493))</f>
        <v>14558.5</v>
      </c>
      <c r="K494" t="str">
        <f t="shared" si="97"/>
        <v>buy</v>
      </c>
      <c r="L494" s="1">
        <f t="shared" si="95"/>
        <v>14577.5</v>
      </c>
      <c r="M494" s="1">
        <f t="shared" si="98"/>
        <v>14557.781596629628</v>
      </c>
      <c r="N494" s="1">
        <f t="shared" si="99"/>
        <v>14590.236806740746</v>
      </c>
      <c r="O494" t="str">
        <f t="shared" si="96"/>
        <v>buy</v>
      </c>
      <c r="P494" s="1">
        <f t="shared" si="100"/>
        <v>14568.6</v>
      </c>
      <c r="Q494" s="1">
        <f t="shared" si="101"/>
        <v>10.818403370372582</v>
      </c>
      <c r="R494" t="str">
        <f t="shared" si="91"/>
        <v/>
      </c>
      <c r="S494" t="str">
        <f t="shared" si="102"/>
        <v/>
      </c>
      <c r="AA494">
        <f t="shared" si="93"/>
        <v>1</v>
      </c>
      <c r="AB494">
        <f t="shared" si="92"/>
        <v>1</v>
      </c>
    </row>
    <row r="495" spans="1:28" x14ac:dyDescent="0.3">
      <c r="A495">
        <v>481</v>
      </c>
      <c r="B495" t="s">
        <v>530</v>
      </c>
      <c r="C495">
        <v>14573.1</v>
      </c>
      <c r="D495">
        <v>14580.65</v>
      </c>
      <c r="E495">
        <v>14567.55</v>
      </c>
      <c r="F495">
        <v>14573.7</v>
      </c>
      <c r="G495" s="1">
        <f t="shared" si="94"/>
        <v>9.4500000000007276</v>
      </c>
      <c r="H495" s="1">
        <f t="shared" si="103"/>
        <v>10.931302317805123</v>
      </c>
      <c r="I495" s="1">
        <f>IF(A495&lt;=$C$3,"",MAX(INDEX($D$15:$D$713,A495-$C$3):D494))</f>
        <v>14579.25</v>
      </c>
      <c r="J495" s="1">
        <f>IF(A495&lt;=$C$4,"",MIN(INDEX($E$15:$E$713,A495-$C$4):E494))</f>
        <v>14558.5</v>
      </c>
      <c r="K495" t="str">
        <f t="shared" si="97"/>
        <v>buy</v>
      </c>
      <c r="L495" s="1">
        <f t="shared" si="95"/>
        <v>14579.25</v>
      </c>
      <c r="M495" s="1">
        <f t="shared" si="98"/>
        <v>14557.781596629628</v>
      </c>
      <c r="N495" s="1">
        <f t="shared" si="99"/>
        <v>14590.236806740746</v>
      </c>
      <c r="O495" t="str">
        <f t="shared" si="96"/>
        <v>buy</v>
      </c>
      <c r="P495" s="1">
        <f t="shared" si="100"/>
        <v>14568.6</v>
      </c>
      <c r="Q495" s="1">
        <f t="shared" si="101"/>
        <v>10.818403370372582</v>
      </c>
      <c r="R495" t="str">
        <f t="shared" si="91"/>
        <v/>
      </c>
      <c r="S495" t="str">
        <f t="shared" si="102"/>
        <v/>
      </c>
      <c r="AA495">
        <f t="shared" si="93"/>
        <v>1</v>
      </c>
      <c r="AB495">
        <f t="shared" si="92"/>
        <v>1</v>
      </c>
    </row>
    <row r="496" spans="1:28" x14ac:dyDescent="0.3">
      <c r="A496">
        <v>482</v>
      </c>
      <c r="B496" t="s">
        <v>531</v>
      </c>
      <c r="C496">
        <v>14574.2</v>
      </c>
      <c r="D496">
        <v>14577.35</v>
      </c>
      <c r="E496">
        <v>14564.8</v>
      </c>
      <c r="F496">
        <v>14568.05</v>
      </c>
      <c r="G496" s="1">
        <f t="shared" si="94"/>
        <v>13.100000000000364</v>
      </c>
      <c r="H496" s="1">
        <f t="shared" si="103"/>
        <v>11.039737201914885</v>
      </c>
      <c r="I496" s="1">
        <f>IF(A496&lt;=$C$3,"",MAX(INDEX($D$15:$D$713,A496-$C$3):D495))</f>
        <v>14580.65</v>
      </c>
      <c r="J496" s="1">
        <f>IF(A496&lt;=$C$4,"",MIN(INDEX($E$15:$E$713,A496-$C$4):E495))</f>
        <v>14567.55</v>
      </c>
      <c r="K496" t="str">
        <f t="shared" si="97"/>
        <v>sell</v>
      </c>
      <c r="L496" s="1">
        <f t="shared" si="95"/>
        <v>14567.55</v>
      </c>
      <c r="M496" s="1">
        <f t="shared" si="98"/>
        <v>14557.781596629628</v>
      </c>
      <c r="N496" s="1">
        <f t="shared" si="99"/>
        <v>14590.236806740746</v>
      </c>
      <c r="O496" t="str">
        <f t="shared" si="96"/>
        <v>buy</v>
      </c>
      <c r="P496" s="1">
        <f t="shared" si="100"/>
        <v>14568.6</v>
      </c>
      <c r="Q496" s="1">
        <f t="shared" si="101"/>
        <v>10.818403370372582</v>
      </c>
      <c r="R496" t="str">
        <f t="shared" si="91"/>
        <v/>
      </c>
      <c r="S496" t="str">
        <f t="shared" si="102"/>
        <v/>
      </c>
      <c r="AA496" t="str">
        <f t="shared" si="93"/>
        <v/>
      </c>
      <c r="AB496" t="str">
        <f t="shared" si="92"/>
        <v/>
      </c>
    </row>
    <row r="497" spans="1:28" x14ac:dyDescent="0.3">
      <c r="A497">
        <v>483</v>
      </c>
      <c r="B497" t="s">
        <v>532</v>
      </c>
      <c r="C497">
        <v>14567.25</v>
      </c>
      <c r="D497">
        <v>14575.8</v>
      </c>
      <c r="E497">
        <v>14560.6</v>
      </c>
      <c r="F497">
        <v>14563.15</v>
      </c>
      <c r="G497" s="1">
        <f t="shared" si="94"/>
        <v>12.550000000001091</v>
      </c>
      <c r="H497" s="1">
        <f t="shared" si="103"/>
        <v>11.115250341819195</v>
      </c>
      <c r="I497" s="1">
        <f>IF(A497&lt;=$C$3,"",MAX(INDEX($D$15:$D$713,A497-$C$3):D496))</f>
        <v>14580.65</v>
      </c>
      <c r="J497" s="1">
        <f>IF(A497&lt;=$C$4,"",MIN(INDEX($E$15:$E$713,A497-$C$4):E496))</f>
        <v>14564.8</v>
      </c>
      <c r="K497" t="str">
        <f t="shared" si="97"/>
        <v>sell</v>
      </c>
      <c r="L497" s="1">
        <f t="shared" si="95"/>
        <v>14564.8</v>
      </c>
      <c r="M497" s="1">
        <f t="shared" si="98"/>
        <v>14557.781596629628</v>
      </c>
      <c r="N497" s="1">
        <f t="shared" si="99"/>
        <v>14590.236806740746</v>
      </c>
      <c r="O497" t="str">
        <f t="shared" si="96"/>
        <v>buy</v>
      </c>
      <c r="P497" s="1">
        <f t="shared" si="100"/>
        <v>14568.6</v>
      </c>
      <c r="Q497" s="1">
        <f t="shared" si="101"/>
        <v>10.818403370372582</v>
      </c>
      <c r="R497" t="str">
        <f t="shared" si="91"/>
        <v/>
      </c>
      <c r="S497" t="str">
        <f t="shared" si="102"/>
        <v/>
      </c>
      <c r="AA497" t="str">
        <f t="shared" si="93"/>
        <v/>
      </c>
      <c r="AB497" t="str">
        <f t="shared" si="92"/>
        <v/>
      </c>
    </row>
    <row r="498" spans="1:28" x14ac:dyDescent="0.3">
      <c r="A498">
        <v>484</v>
      </c>
      <c r="B498" t="s">
        <v>533</v>
      </c>
      <c r="C498">
        <v>14563.05</v>
      </c>
      <c r="D498">
        <v>14570.7</v>
      </c>
      <c r="E498">
        <v>14554.45</v>
      </c>
      <c r="F498">
        <v>14555.25</v>
      </c>
      <c r="G498" s="1">
        <f t="shared" si="94"/>
        <v>15.199999999998909</v>
      </c>
      <c r="H498" s="1">
        <f t="shared" si="103"/>
        <v>11.319487824728181</v>
      </c>
      <c r="I498" s="1">
        <f>IF(A498&lt;=$C$3,"",MAX(INDEX($D$15:$D$713,A498-$C$3):D497))</f>
        <v>14580.65</v>
      </c>
      <c r="J498" s="1">
        <f>IF(A498&lt;=$C$4,"",MIN(INDEX($E$15:$E$713,A498-$C$4):E497))</f>
        <v>14560.6</v>
      </c>
      <c r="K498" t="str">
        <f t="shared" si="97"/>
        <v>sell</v>
      </c>
      <c r="L498" s="1">
        <f t="shared" si="95"/>
        <v>14560.6</v>
      </c>
      <c r="M498" s="1" t="str">
        <f t="shared" si="98"/>
        <v/>
      </c>
      <c r="N498" s="1" t="str">
        <f t="shared" si="99"/>
        <v/>
      </c>
      <c r="O498" t="str">
        <f t="shared" si="96"/>
        <v>SL</v>
      </c>
      <c r="P498" s="1" t="str">
        <f t="shared" si="100"/>
        <v/>
      </c>
      <c r="Q498" s="1" t="str">
        <f t="shared" si="101"/>
        <v/>
      </c>
      <c r="R498">
        <f t="shared" si="91"/>
        <v>-10.818403370372835</v>
      </c>
      <c r="S498" t="str">
        <f t="shared" si="102"/>
        <v/>
      </c>
      <c r="AA498" t="str">
        <f t="shared" si="93"/>
        <v/>
      </c>
      <c r="AB498" t="str">
        <f t="shared" si="92"/>
        <v/>
      </c>
    </row>
    <row r="499" spans="1:28" x14ac:dyDescent="0.3">
      <c r="A499">
        <v>485</v>
      </c>
      <c r="B499" t="s">
        <v>534</v>
      </c>
      <c r="C499">
        <v>14554.5</v>
      </c>
      <c r="D499">
        <v>14558.95</v>
      </c>
      <c r="E499">
        <v>14546.9</v>
      </c>
      <c r="F499">
        <v>14557.75</v>
      </c>
      <c r="G499" s="1">
        <f t="shared" si="94"/>
        <v>16.25</v>
      </c>
      <c r="H499" s="1">
        <f t="shared" si="103"/>
        <v>11.566013433491772</v>
      </c>
      <c r="I499" s="1">
        <f>IF(A499&lt;=$C$3,"",MAX(INDEX($D$15:$D$713,A499-$C$3):D498))</f>
        <v>14577.35</v>
      </c>
      <c r="J499" s="1">
        <f>IF(A499&lt;=$C$4,"",MIN(INDEX($E$15:$E$713,A499-$C$4):E498))</f>
        <v>14554.45</v>
      </c>
      <c r="K499" t="str">
        <f t="shared" si="97"/>
        <v>sell</v>
      </c>
      <c r="L499" s="1">
        <f t="shared" si="95"/>
        <v>14554.45</v>
      </c>
      <c r="M499" s="1">
        <f t="shared" si="98"/>
        <v>14566.016013433493</v>
      </c>
      <c r="N499" s="1">
        <f t="shared" si="99"/>
        <v>14531.317973133016</v>
      </c>
      <c r="O499" t="str">
        <f t="shared" si="96"/>
        <v>sell</v>
      </c>
      <c r="P499" s="1">
        <f t="shared" si="100"/>
        <v>14554.45</v>
      </c>
      <c r="Q499" s="1">
        <f t="shared" si="101"/>
        <v>11.566013433491772</v>
      </c>
      <c r="R499" t="str">
        <f t="shared" ref="R499:R562" si="104">IF(AND(O498="buy",O499="SL"),M498-P498,IF(AND(O498="buy",O499="TP"),N498-P498,IF(AND(O498="sell",O499="SL"),P498-M498,IF(AND(O498="sell",O499="TP"),P498-N498,""))))</f>
        <v/>
      </c>
      <c r="S499" t="str">
        <f t="shared" si="102"/>
        <v>sell</v>
      </c>
      <c r="AA499" t="str">
        <f t="shared" si="93"/>
        <v/>
      </c>
      <c r="AB499" t="str">
        <f t="shared" si="92"/>
        <v/>
      </c>
    </row>
    <row r="500" spans="1:28" x14ac:dyDescent="0.3">
      <c r="A500">
        <v>486</v>
      </c>
      <c r="B500" t="s">
        <v>535</v>
      </c>
      <c r="C500">
        <v>14557.75</v>
      </c>
      <c r="D500">
        <v>14563.35</v>
      </c>
      <c r="E500">
        <v>14550.05</v>
      </c>
      <c r="F500">
        <v>14559</v>
      </c>
      <c r="G500" s="1">
        <f t="shared" si="94"/>
        <v>12.050000000001091</v>
      </c>
      <c r="H500" s="1">
        <f t="shared" si="103"/>
        <v>11.590212761817238</v>
      </c>
      <c r="I500" s="1">
        <f>IF(A500&lt;=$C$3,"",MAX(INDEX($D$15:$D$713,A500-$C$3):D499))</f>
        <v>14575.8</v>
      </c>
      <c r="J500" s="1">
        <f>IF(A500&lt;=$C$4,"",MIN(INDEX($E$15:$E$713,A500-$C$4):E499))</f>
        <v>14546.9</v>
      </c>
      <c r="K500" t="str">
        <f t="shared" si="97"/>
        <v/>
      </c>
      <c r="L500" s="1" t="str">
        <f t="shared" si="95"/>
        <v/>
      </c>
      <c r="M500" s="1">
        <f t="shared" si="98"/>
        <v>14566.016013433493</v>
      </c>
      <c r="N500" s="1">
        <f t="shared" si="99"/>
        <v>14531.317973133016</v>
      </c>
      <c r="O500" t="str">
        <f t="shared" si="96"/>
        <v>sell</v>
      </c>
      <c r="P500" s="1">
        <f t="shared" si="100"/>
        <v>14554.45</v>
      </c>
      <c r="Q500" s="1">
        <f t="shared" si="101"/>
        <v>11.566013433491772</v>
      </c>
      <c r="R500" t="str">
        <f t="shared" si="104"/>
        <v/>
      </c>
      <c r="S500" t="str">
        <f t="shared" si="102"/>
        <v/>
      </c>
      <c r="AA500" t="str">
        <f t="shared" si="93"/>
        <v/>
      </c>
      <c r="AB500" t="str">
        <f t="shared" si="92"/>
        <v/>
      </c>
    </row>
    <row r="501" spans="1:28" x14ac:dyDescent="0.3">
      <c r="A501">
        <v>487</v>
      </c>
      <c r="B501" t="s">
        <v>536</v>
      </c>
      <c r="C501">
        <v>14559.45</v>
      </c>
      <c r="D501">
        <v>14565.8</v>
      </c>
      <c r="E501">
        <v>14549.3</v>
      </c>
      <c r="F501">
        <v>14558.55</v>
      </c>
      <c r="G501" s="1">
        <f t="shared" si="94"/>
        <v>13.300000000001091</v>
      </c>
      <c r="H501" s="1">
        <f t="shared" si="103"/>
        <v>11.675702123726431</v>
      </c>
      <c r="I501" s="1">
        <f>IF(A501&lt;=$C$3,"",MAX(INDEX($D$15:$D$713,A501-$C$3):D500))</f>
        <v>14570.7</v>
      </c>
      <c r="J501" s="1">
        <f>IF(A501&lt;=$C$4,"",MIN(INDEX($E$15:$E$713,A501-$C$4):E500))</f>
        <v>14546.9</v>
      </c>
      <c r="K501" t="str">
        <f t="shared" si="97"/>
        <v/>
      </c>
      <c r="L501" s="1" t="str">
        <f t="shared" si="95"/>
        <v/>
      </c>
      <c r="M501" s="1">
        <f t="shared" si="98"/>
        <v>14566.016013433493</v>
      </c>
      <c r="N501" s="1">
        <f t="shared" si="99"/>
        <v>14531.317973133016</v>
      </c>
      <c r="O501" t="str">
        <f t="shared" si="96"/>
        <v>sell</v>
      </c>
      <c r="P501" s="1">
        <f t="shared" si="100"/>
        <v>14554.45</v>
      </c>
      <c r="Q501" s="1">
        <f t="shared" si="101"/>
        <v>11.566013433491772</v>
      </c>
      <c r="R501" t="str">
        <f t="shared" si="104"/>
        <v/>
      </c>
      <c r="S501" t="str">
        <f t="shared" si="102"/>
        <v/>
      </c>
      <c r="AA501" t="str">
        <f t="shared" si="93"/>
        <v/>
      </c>
      <c r="AB501" t="str">
        <f t="shared" si="92"/>
        <v/>
      </c>
    </row>
    <row r="502" spans="1:28" x14ac:dyDescent="0.3">
      <c r="A502">
        <v>488</v>
      </c>
      <c r="B502" t="s">
        <v>537</v>
      </c>
      <c r="C502">
        <v>14558.7</v>
      </c>
      <c r="D502">
        <v>14566.05</v>
      </c>
      <c r="E502">
        <v>14554.9</v>
      </c>
      <c r="F502">
        <v>14559.3</v>
      </c>
      <c r="G502" s="1">
        <f t="shared" si="94"/>
        <v>16.5</v>
      </c>
      <c r="H502" s="1">
        <f t="shared" si="103"/>
        <v>11.91691701754011</v>
      </c>
      <c r="I502" s="1">
        <f>IF(A502&lt;=$C$3,"",MAX(INDEX($D$15:$D$713,A502-$C$3):D501))</f>
        <v>14565.8</v>
      </c>
      <c r="J502" s="1">
        <f>IF(A502&lt;=$C$4,"",MIN(INDEX($E$15:$E$713,A502-$C$4):E501))</f>
        <v>14546.9</v>
      </c>
      <c r="K502" t="str">
        <f t="shared" si="97"/>
        <v>buy</v>
      </c>
      <c r="L502" s="1">
        <f t="shared" si="95"/>
        <v>14565.8</v>
      </c>
      <c r="M502" s="1" t="str">
        <f t="shared" si="98"/>
        <v/>
      </c>
      <c r="N502" s="1" t="str">
        <f t="shared" si="99"/>
        <v/>
      </c>
      <c r="O502" t="str">
        <f t="shared" si="96"/>
        <v>SL</v>
      </c>
      <c r="P502" s="1" t="str">
        <f t="shared" si="100"/>
        <v/>
      </c>
      <c r="Q502" s="1" t="str">
        <f t="shared" si="101"/>
        <v/>
      </c>
      <c r="R502">
        <f t="shared" si="104"/>
        <v>-11.566013433492117</v>
      </c>
      <c r="S502" t="str">
        <f t="shared" si="102"/>
        <v/>
      </c>
      <c r="AA502">
        <f t="shared" si="93"/>
        <v>1</v>
      </c>
      <c r="AB502" t="str">
        <f t="shared" si="92"/>
        <v/>
      </c>
    </row>
    <row r="503" spans="1:28" x14ac:dyDescent="0.3">
      <c r="A503">
        <v>489</v>
      </c>
      <c r="B503" t="s">
        <v>538</v>
      </c>
      <c r="C503">
        <v>14560.1</v>
      </c>
      <c r="D503">
        <v>14568.5</v>
      </c>
      <c r="E503">
        <v>14554.35</v>
      </c>
      <c r="F503">
        <v>14562.85</v>
      </c>
      <c r="G503" s="1">
        <f t="shared" si="94"/>
        <v>11.149999999999636</v>
      </c>
      <c r="H503" s="1">
        <f t="shared" si="103"/>
        <v>11.878571166663086</v>
      </c>
      <c r="I503" s="1">
        <f>IF(A503&lt;=$C$3,"",MAX(INDEX($D$15:$D$713,A503-$C$3):D502))</f>
        <v>14566.05</v>
      </c>
      <c r="J503" s="1">
        <f>IF(A503&lt;=$C$4,"",MIN(INDEX($E$15:$E$713,A503-$C$4):E502))</f>
        <v>14549.3</v>
      </c>
      <c r="K503" t="str">
        <f t="shared" si="97"/>
        <v>buy</v>
      </c>
      <c r="L503" s="1">
        <f t="shared" si="95"/>
        <v>14566.05</v>
      </c>
      <c r="M503" s="1">
        <f t="shared" si="98"/>
        <v>14554.171428833337</v>
      </c>
      <c r="N503" s="1">
        <f t="shared" si="99"/>
        <v>14589.807142333326</v>
      </c>
      <c r="O503" t="str">
        <f t="shared" si="96"/>
        <v>buy</v>
      </c>
      <c r="P503" s="1">
        <f t="shared" si="100"/>
        <v>14566.05</v>
      </c>
      <c r="Q503" s="1">
        <f t="shared" si="101"/>
        <v>11.878571166663086</v>
      </c>
      <c r="R503" t="str">
        <f t="shared" si="104"/>
        <v/>
      </c>
      <c r="S503" t="str">
        <f t="shared" si="102"/>
        <v>buy</v>
      </c>
      <c r="AA503">
        <f t="shared" si="93"/>
        <v>1</v>
      </c>
      <c r="AB503">
        <f t="shared" si="92"/>
        <v>1</v>
      </c>
    </row>
    <row r="504" spans="1:28" x14ac:dyDescent="0.3">
      <c r="A504">
        <v>490</v>
      </c>
      <c r="B504" t="s">
        <v>539</v>
      </c>
      <c r="C504">
        <v>14562.9</v>
      </c>
      <c r="D504">
        <v>14569.85</v>
      </c>
      <c r="E504">
        <v>14556.4</v>
      </c>
      <c r="F504">
        <v>14559.7</v>
      </c>
      <c r="G504" s="1">
        <f t="shared" si="94"/>
        <v>14.149999999999636</v>
      </c>
      <c r="H504" s="1">
        <f t="shared" si="103"/>
        <v>11.992142608329914</v>
      </c>
      <c r="I504" s="1">
        <f>IF(A504&lt;=$C$3,"",MAX(INDEX($D$15:$D$713,A504-$C$3):D503))</f>
        <v>14568.5</v>
      </c>
      <c r="J504" s="1">
        <f>IF(A504&lt;=$C$4,"",MIN(INDEX($E$15:$E$713,A504-$C$4):E503))</f>
        <v>14549.3</v>
      </c>
      <c r="K504" t="str">
        <f t="shared" si="97"/>
        <v>buy</v>
      </c>
      <c r="L504" s="1">
        <f t="shared" si="95"/>
        <v>14568.5</v>
      </c>
      <c r="M504" s="1">
        <f t="shared" si="98"/>
        <v>14554.171428833337</v>
      </c>
      <c r="N504" s="1">
        <f t="shared" si="99"/>
        <v>14589.807142333326</v>
      </c>
      <c r="O504" t="str">
        <f t="shared" si="96"/>
        <v>buy</v>
      </c>
      <c r="P504" s="1">
        <f t="shared" si="100"/>
        <v>14566.05</v>
      </c>
      <c r="Q504" s="1">
        <f t="shared" si="101"/>
        <v>11.878571166663086</v>
      </c>
      <c r="R504" t="str">
        <f t="shared" si="104"/>
        <v/>
      </c>
      <c r="S504" t="str">
        <f t="shared" si="102"/>
        <v/>
      </c>
      <c r="AA504">
        <f t="shared" si="93"/>
        <v>1</v>
      </c>
      <c r="AB504">
        <f t="shared" si="92"/>
        <v>1</v>
      </c>
    </row>
    <row r="505" spans="1:28" x14ac:dyDescent="0.3">
      <c r="A505">
        <v>491</v>
      </c>
      <c r="B505" t="s">
        <v>540</v>
      </c>
      <c r="C505">
        <v>14559.7</v>
      </c>
      <c r="D505">
        <v>14561.9</v>
      </c>
      <c r="E505">
        <v>14556.65</v>
      </c>
      <c r="F505">
        <v>14559.55</v>
      </c>
      <c r="G505" s="1">
        <f t="shared" si="94"/>
        <v>13.450000000000728</v>
      </c>
      <c r="H505" s="1">
        <f t="shared" si="103"/>
        <v>12.065035477913455</v>
      </c>
      <c r="I505" s="1">
        <f>IF(A505&lt;=$C$3,"",MAX(INDEX($D$15:$D$713,A505-$C$3):D504))</f>
        <v>14569.85</v>
      </c>
      <c r="J505" s="1">
        <f>IF(A505&lt;=$C$4,"",MIN(INDEX($E$15:$E$713,A505-$C$4):E504))</f>
        <v>14554.35</v>
      </c>
      <c r="K505" t="str">
        <f t="shared" si="97"/>
        <v/>
      </c>
      <c r="L505" s="1" t="str">
        <f t="shared" si="95"/>
        <v/>
      </c>
      <c r="M505" s="1">
        <f t="shared" si="98"/>
        <v>14554.171428833337</v>
      </c>
      <c r="N505" s="1">
        <f t="shared" si="99"/>
        <v>14589.807142333326</v>
      </c>
      <c r="O505" t="str">
        <f t="shared" si="96"/>
        <v>buy</v>
      </c>
      <c r="P505" s="1">
        <f t="shared" si="100"/>
        <v>14566.05</v>
      </c>
      <c r="Q505" s="1">
        <f t="shared" si="101"/>
        <v>11.878571166663086</v>
      </c>
      <c r="R505" t="str">
        <f t="shared" si="104"/>
        <v/>
      </c>
      <c r="S505" t="str">
        <f t="shared" si="102"/>
        <v/>
      </c>
      <c r="AA505" t="str">
        <f t="shared" si="93"/>
        <v/>
      </c>
      <c r="AB505" t="str">
        <f t="shared" si="92"/>
        <v/>
      </c>
    </row>
    <row r="506" spans="1:28" x14ac:dyDescent="0.3">
      <c r="A506">
        <v>492</v>
      </c>
      <c r="B506" t="s">
        <v>541</v>
      </c>
      <c r="C506">
        <v>14559.2</v>
      </c>
      <c r="D506">
        <v>14567.3</v>
      </c>
      <c r="E506">
        <v>14552.3</v>
      </c>
      <c r="F506">
        <v>14565.3</v>
      </c>
      <c r="G506" s="1">
        <f t="shared" si="94"/>
        <v>5.25</v>
      </c>
      <c r="H506" s="1">
        <f t="shared" si="103"/>
        <v>11.724283704017783</v>
      </c>
      <c r="I506" s="1">
        <f>IF(A506&lt;=$C$3,"",MAX(INDEX($D$15:$D$713,A506-$C$3):D505))</f>
        <v>14569.85</v>
      </c>
      <c r="J506" s="1">
        <f>IF(A506&lt;=$C$4,"",MIN(INDEX($E$15:$E$713,A506-$C$4):E505))</f>
        <v>14554.35</v>
      </c>
      <c r="K506" t="str">
        <f t="shared" si="97"/>
        <v>sell</v>
      </c>
      <c r="L506" s="1">
        <f t="shared" si="95"/>
        <v>14554.35</v>
      </c>
      <c r="M506" s="1" t="str">
        <f t="shared" si="98"/>
        <v/>
      </c>
      <c r="N506" s="1" t="str">
        <f t="shared" si="99"/>
        <v/>
      </c>
      <c r="O506" t="str">
        <f t="shared" si="96"/>
        <v>SL</v>
      </c>
      <c r="P506" s="1" t="str">
        <f t="shared" si="100"/>
        <v/>
      </c>
      <c r="Q506" s="1" t="str">
        <f t="shared" si="101"/>
        <v/>
      </c>
      <c r="R506">
        <f t="shared" si="104"/>
        <v>-11.878571166662368</v>
      </c>
      <c r="S506" t="str">
        <f t="shared" si="102"/>
        <v/>
      </c>
      <c r="AA506" t="str">
        <f t="shared" si="93"/>
        <v/>
      </c>
      <c r="AB506" t="str">
        <f t="shared" si="92"/>
        <v/>
      </c>
    </row>
    <row r="507" spans="1:28" x14ac:dyDescent="0.3">
      <c r="A507">
        <v>493</v>
      </c>
      <c r="B507" t="s">
        <v>542</v>
      </c>
      <c r="C507">
        <v>14564.7</v>
      </c>
      <c r="D507">
        <v>14569.65</v>
      </c>
      <c r="E507">
        <v>14558.85</v>
      </c>
      <c r="F507">
        <v>14563.5</v>
      </c>
      <c r="G507" s="1">
        <f t="shared" si="94"/>
        <v>15</v>
      </c>
      <c r="H507" s="1">
        <f t="shared" si="103"/>
        <v>11.888069518816893</v>
      </c>
      <c r="I507" s="1">
        <f>IF(A507&lt;=$C$3,"",MAX(INDEX($D$15:$D$713,A507-$C$3):D506))</f>
        <v>14569.85</v>
      </c>
      <c r="J507" s="1">
        <f>IF(A507&lt;=$C$4,"",MIN(INDEX($E$15:$E$713,A507-$C$4):E506))</f>
        <v>14552.3</v>
      </c>
      <c r="K507" t="str">
        <f t="shared" si="97"/>
        <v/>
      </c>
      <c r="L507" s="1" t="str">
        <f t="shared" si="95"/>
        <v/>
      </c>
      <c r="M507" s="1" t="str">
        <f t="shared" si="98"/>
        <v/>
      </c>
      <c r="N507" s="1" t="str">
        <f t="shared" si="99"/>
        <v/>
      </c>
      <c r="O507" t="str">
        <f t="shared" si="96"/>
        <v/>
      </c>
      <c r="P507" s="1" t="str">
        <f t="shared" si="100"/>
        <v/>
      </c>
      <c r="Q507" s="1" t="str">
        <f t="shared" si="101"/>
        <v/>
      </c>
      <c r="R507" t="str">
        <f t="shared" si="104"/>
        <v/>
      </c>
      <c r="S507" t="str">
        <f t="shared" si="102"/>
        <v/>
      </c>
      <c r="AA507" t="str">
        <f t="shared" si="93"/>
        <v/>
      </c>
      <c r="AB507" t="str">
        <f t="shared" si="92"/>
        <v/>
      </c>
    </row>
    <row r="508" spans="1:28" x14ac:dyDescent="0.3">
      <c r="A508">
        <v>494</v>
      </c>
      <c r="B508" t="s">
        <v>543</v>
      </c>
      <c r="C508">
        <v>14563.55</v>
      </c>
      <c r="D508">
        <v>14566.15</v>
      </c>
      <c r="E508">
        <v>14558.85</v>
      </c>
      <c r="F508">
        <v>14563.75</v>
      </c>
      <c r="G508" s="1">
        <f t="shared" si="94"/>
        <v>10.799999999999272</v>
      </c>
      <c r="H508" s="1">
        <f t="shared" si="103"/>
        <v>11.833666042876013</v>
      </c>
      <c r="I508" s="1">
        <f>IF(A508&lt;=$C$3,"",MAX(INDEX($D$15:$D$713,A508-$C$3):D507))</f>
        <v>14569.65</v>
      </c>
      <c r="J508" s="1">
        <f>IF(A508&lt;=$C$4,"",MIN(INDEX($E$15:$E$713,A508-$C$4):E507))</f>
        <v>14552.3</v>
      </c>
      <c r="K508" t="str">
        <f t="shared" si="97"/>
        <v/>
      </c>
      <c r="L508" s="1" t="str">
        <f t="shared" si="95"/>
        <v/>
      </c>
      <c r="M508" s="1" t="str">
        <f t="shared" si="98"/>
        <v/>
      </c>
      <c r="N508" s="1" t="str">
        <f t="shared" si="99"/>
        <v/>
      </c>
      <c r="O508" t="str">
        <f t="shared" si="96"/>
        <v/>
      </c>
      <c r="P508" s="1" t="str">
        <f t="shared" si="100"/>
        <v/>
      </c>
      <c r="Q508" s="1" t="str">
        <f t="shared" si="101"/>
        <v/>
      </c>
      <c r="R508" t="str">
        <f t="shared" si="104"/>
        <v/>
      </c>
      <c r="S508" t="str">
        <f t="shared" si="102"/>
        <v/>
      </c>
      <c r="AA508" t="str">
        <f t="shared" si="93"/>
        <v/>
      </c>
      <c r="AB508" t="str">
        <f t="shared" si="92"/>
        <v/>
      </c>
    </row>
    <row r="509" spans="1:28" x14ac:dyDescent="0.3">
      <c r="A509">
        <v>495</v>
      </c>
      <c r="B509" t="s">
        <v>544</v>
      </c>
      <c r="C509">
        <v>14563.45</v>
      </c>
      <c r="D509">
        <v>14566.85</v>
      </c>
      <c r="E509">
        <v>14554.85</v>
      </c>
      <c r="F509">
        <v>14559.6</v>
      </c>
      <c r="G509" s="1">
        <f t="shared" si="94"/>
        <v>7.2999999999992724</v>
      </c>
      <c r="H509" s="1">
        <f t="shared" si="103"/>
        <v>11.606982740732175</v>
      </c>
      <c r="I509" s="1">
        <f>IF(A509&lt;=$C$3,"",MAX(INDEX($D$15:$D$713,A509-$C$3):D508))</f>
        <v>14569.65</v>
      </c>
      <c r="J509" s="1">
        <f>IF(A509&lt;=$C$4,"",MIN(INDEX($E$15:$E$713,A509-$C$4):E508))</f>
        <v>14552.3</v>
      </c>
      <c r="K509" t="str">
        <f t="shared" si="97"/>
        <v/>
      </c>
      <c r="L509" s="1" t="str">
        <f t="shared" si="95"/>
        <v/>
      </c>
      <c r="M509" s="1" t="str">
        <f t="shared" si="98"/>
        <v/>
      </c>
      <c r="N509" s="1" t="str">
        <f t="shared" si="99"/>
        <v/>
      </c>
      <c r="O509" t="str">
        <f t="shared" si="96"/>
        <v/>
      </c>
      <c r="P509" s="1" t="str">
        <f t="shared" si="100"/>
        <v/>
      </c>
      <c r="Q509" s="1" t="str">
        <f t="shared" si="101"/>
        <v/>
      </c>
      <c r="R509" t="str">
        <f t="shared" si="104"/>
        <v/>
      </c>
      <c r="S509" t="str">
        <f t="shared" si="102"/>
        <v/>
      </c>
      <c r="AA509" t="str">
        <f t="shared" si="93"/>
        <v/>
      </c>
      <c r="AB509" t="str">
        <f t="shared" si="92"/>
        <v/>
      </c>
    </row>
    <row r="510" spans="1:28" x14ac:dyDescent="0.3">
      <c r="A510">
        <v>496</v>
      </c>
      <c r="B510" t="s">
        <v>545</v>
      </c>
      <c r="C510">
        <v>14559.4</v>
      </c>
      <c r="D510">
        <v>14568.15</v>
      </c>
      <c r="E510">
        <v>14551.55</v>
      </c>
      <c r="F510">
        <v>14565.35</v>
      </c>
      <c r="G510" s="1">
        <f t="shared" si="94"/>
        <v>12</v>
      </c>
      <c r="H510" s="1">
        <f t="shared" si="103"/>
        <v>11.626633603695566</v>
      </c>
      <c r="I510" s="1">
        <f>IF(A510&lt;=$C$3,"",MAX(INDEX($D$15:$D$713,A510-$C$3):D509))</f>
        <v>14569.65</v>
      </c>
      <c r="J510" s="1">
        <f>IF(A510&lt;=$C$4,"",MIN(INDEX($E$15:$E$713,A510-$C$4):E509))</f>
        <v>14554.85</v>
      </c>
      <c r="K510" t="str">
        <f t="shared" si="97"/>
        <v>sell</v>
      </c>
      <c r="L510" s="1">
        <f t="shared" si="95"/>
        <v>14554.85</v>
      </c>
      <c r="M510" s="1">
        <f t="shared" si="98"/>
        <v>14566.476633603696</v>
      </c>
      <c r="N510" s="1">
        <f t="shared" si="99"/>
        <v>14531.59673279261</v>
      </c>
      <c r="O510" t="str">
        <f t="shared" si="96"/>
        <v>sell</v>
      </c>
      <c r="P510" s="1">
        <f t="shared" si="100"/>
        <v>14554.85</v>
      </c>
      <c r="Q510" s="1">
        <f t="shared" si="101"/>
        <v>11.626633603695566</v>
      </c>
      <c r="R510" t="str">
        <f t="shared" si="104"/>
        <v/>
      </c>
      <c r="S510" t="str">
        <f t="shared" si="102"/>
        <v>sell</v>
      </c>
      <c r="AA510" t="str">
        <f t="shared" si="93"/>
        <v/>
      </c>
      <c r="AB510" t="str">
        <f t="shared" si="92"/>
        <v/>
      </c>
    </row>
    <row r="511" spans="1:28" x14ac:dyDescent="0.3">
      <c r="A511">
        <v>497</v>
      </c>
      <c r="B511" t="s">
        <v>546</v>
      </c>
      <c r="C511">
        <v>14565.25</v>
      </c>
      <c r="D511">
        <v>14574</v>
      </c>
      <c r="E511">
        <v>14562.15</v>
      </c>
      <c r="F511">
        <v>14570.55</v>
      </c>
      <c r="G511" s="1">
        <f t="shared" si="94"/>
        <v>16.600000000000364</v>
      </c>
      <c r="H511" s="1">
        <f t="shared" si="103"/>
        <v>11.875301923510808</v>
      </c>
      <c r="I511" s="1">
        <f>IF(A511&lt;=$C$3,"",MAX(INDEX($D$15:$D$713,A511-$C$3):D510))</f>
        <v>14568.15</v>
      </c>
      <c r="J511" s="1">
        <f>IF(A511&lt;=$C$4,"",MIN(INDEX($E$15:$E$713,A511-$C$4):E510))</f>
        <v>14551.55</v>
      </c>
      <c r="K511" t="str">
        <f t="shared" si="97"/>
        <v>buy</v>
      </c>
      <c r="L511" s="1">
        <f t="shared" si="95"/>
        <v>14568.15</v>
      </c>
      <c r="M511" s="1" t="str">
        <f t="shared" si="98"/>
        <v/>
      </c>
      <c r="N511" s="1" t="str">
        <f t="shared" si="99"/>
        <v/>
      </c>
      <c r="O511" t="str">
        <f t="shared" si="96"/>
        <v>SL</v>
      </c>
      <c r="P511" s="1" t="str">
        <f t="shared" si="100"/>
        <v/>
      </c>
      <c r="Q511" s="1" t="str">
        <f t="shared" si="101"/>
        <v/>
      </c>
      <c r="R511">
        <f t="shared" si="104"/>
        <v>-11.626633603695154</v>
      </c>
      <c r="S511" t="str">
        <f t="shared" si="102"/>
        <v/>
      </c>
      <c r="AA511">
        <f t="shared" si="93"/>
        <v>1</v>
      </c>
      <c r="AB511" t="str">
        <f t="shared" si="92"/>
        <v/>
      </c>
    </row>
    <row r="512" spans="1:28" x14ac:dyDescent="0.3">
      <c r="A512">
        <v>498</v>
      </c>
      <c r="B512" t="s">
        <v>547</v>
      </c>
      <c r="C512">
        <v>14570.45</v>
      </c>
      <c r="D512">
        <v>14571.3</v>
      </c>
      <c r="E512">
        <v>14566.1</v>
      </c>
      <c r="F512">
        <v>14570.4</v>
      </c>
      <c r="G512" s="1">
        <f t="shared" si="94"/>
        <v>11.850000000000364</v>
      </c>
      <c r="H512" s="1">
        <f t="shared" si="103"/>
        <v>11.874036827335285</v>
      </c>
      <c r="I512" s="1">
        <f>IF(A512&lt;=$C$3,"",MAX(INDEX($D$15:$D$713,A512-$C$3):D511))</f>
        <v>14574</v>
      </c>
      <c r="J512" s="1">
        <f>IF(A512&lt;=$C$4,"",MIN(INDEX($E$15:$E$713,A512-$C$4):E511))</f>
        <v>14551.55</v>
      </c>
      <c r="K512" t="str">
        <f t="shared" si="97"/>
        <v/>
      </c>
      <c r="L512" s="1" t="str">
        <f t="shared" si="95"/>
        <v/>
      </c>
      <c r="M512" s="1" t="str">
        <f t="shared" si="98"/>
        <v/>
      </c>
      <c r="N512" s="1" t="str">
        <f t="shared" si="99"/>
        <v/>
      </c>
      <c r="O512" t="str">
        <f t="shared" si="96"/>
        <v/>
      </c>
      <c r="P512" s="1" t="str">
        <f t="shared" si="100"/>
        <v/>
      </c>
      <c r="Q512" s="1" t="str">
        <f t="shared" si="101"/>
        <v/>
      </c>
      <c r="R512" t="str">
        <f t="shared" si="104"/>
        <v/>
      </c>
      <c r="S512" t="str">
        <f t="shared" si="102"/>
        <v/>
      </c>
      <c r="AA512" t="str">
        <f t="shared" si="93"/>
        <v/>
      </c>
      <c r="AB512" t="str">
        <f t="shared" si="92"/>
        <v/>
      </c>
    </row>
    <row r="513" spans="1:28" x14ac:dyDescent="0.3">
      <c r="A513">
        <v>499</v>
      </c>
      <c r="B513" t="s">
        <v>548</v>
      </c>
      <c r="C513">
        <v>14570.45</v>
      </c>
      <c r="D513">
        <v>14572.85</v>
      </c>
      <c r="E513">
        <v>14567.75</v>
      </c>
      <c r="F513">
        <v>14570.25</v>
      </c>
      <c r="G513" s="1">
        <f t="shared" si="94"/>
        <v>5.1999999999989086</v>
      </c>
      <c r="H513" s="1">
        <f t="shared" si="103"/>
        <v>11.540334985968467</v>
      </c>
      <c r="I513" s="1">
        <f>IF(A513&lt;=$C$3,"",MAX(INDEX($D$15:$D$713,A513-$C$3):D512))</f>
        <v>14574</v>
      </c>
      <c r="J513" s="1">
        <f>IF(A513&lt;=$C$4,"",MIN(INDEX($E$15:$E$713,A513-$C$4):E512))</f>
        <v>14551.55</v>
      </c>
      <c r="K513" t="str">
        <f t="shared" si="97"/>
        <v/>
      </c>
      <c r="L513" s="1" t="str">
        <f t="shared" si="95"/>
        <v/>
      </c>
      <c r="M513" s="1" t="str">
        <f t="shared" si="98"/>
        <v/>
      </c>
      <c r="N513" s="1" t="str">
        <f t="shared" si="99"/>
        <v/>
      </c>
      <c r="O513" t="str">
        <f t="shared" si="96"/>
        <v/>
      </c>
      <c r="P513" s="1" t="str">
        <f t="shared" si="100"/>
        <v/>
      </c>
      <c r="Q513" s="1" t="str">
        <f t="shared" si="101"/>
        <v/>
      </c>
      <c r="R513" t="str">
        <f t="shared" si="104"/>
        <v/>
      </c>
      <c r="S513" t="str">
        <f t="shared" si="102"/>
        <v/>
      </c>
      <c r="AA513" t="str">
        <f t="shared" si="93"/>
        <v/>
      </c>
      <c r="AB513" t="str">
        <f t="shared" si="92"/>
        <v/>
      </c>
    </row>
    <row r="514" spans="1:28" x14ac:dyDescent="0.3">
      <c r="A514">
        <v>500</v>
      </c>
      <c r="B514" t="s">
        <v>549</v>
      </c>
      <c r="C514">
        <v>14570.6</v>
      </c>
      <c r="D514">
        <v>14578.2</v>
      </c>
      <c r="E514">
        <v>14565.95</v>
      </c>
      <c r="F514">
        <v>14575.15</v>
      </c>
      <c r="G514" s="1">
        <f t="shared" si="94"/>
        <v>5.1000000000003638</v>
      </c>
      <c r="H514" s="1">
        <f t="shared" si="103"/>
        <v>11.218318236670061</v>
      </c>
      <c r="I514" s="1">
        <f>IF(A514&lt;=$C$3,"",MAX(INDEX($D$15:$D$713,A514-$C$3):D513))</f>
        <v>14574</v>
      </c>
      <c r="J514" s="1">
        <f>IF(A514&lt;=$C$4,"",MIN(INDEX($E$15:$E$713,A514-$C$4):E513))</f>
        <v>14562.15</v>
      </c>
      <c r="K514" t="str">
        <f t="shared" si="97"/>
        <v>buy</v>
      </c>
      <c r="L514" s="1">
        <f t="shared" si="95"/>
        <v>14574</v>
      </c>
      <c r="M514" s="1">
        <f t="shared" si="98"/>
        <v>14562.78168176333</v>
      </c>
      <c r="N514" s="1">
        <f t="shared" si="99"/>
        <v>14596.43663647334</v>
      </c>
      <c r="O514" t="str">
        <f t="shared" si="96"/>
        <v>buy</v>
      </c>
      <c r="P514" s="1">
        <f t="shared" si="100"/>
        <v>14574</v>
      </c>
      <c r="Q514" s="1">
        <f t="shared" si="101"/>
        <v>11.218318236670061</v>
      </c>
      <c r="R514" t="str">
        <f t="shared" si="104"/>
        <v/>
      </c>
      <c r="S514" t="str">
        <f t="shared" si="102"/>
        <v>buy</v>
      </c>
      <c r="AA514">
        <f t="shared" si="93"/>
        <v>1</v>
      </c>
      <c r="AB514">
        <f t="shared" si="92"/>
        <v>1</v>
      </c>
    </row>
    <row r="515" spans="1:28" x14ac:dyDescent="0.3">
      <c r="A515">
        <v>501</v>
      </c>
      <c r="B515" t="s">
        <v>550</v>
      </c>
      <c r="C515">
        <v>14575.15</v>
      </c>
      <c r="D515">
        <v>14577.5</v>
      </c>
      <c r="E515">
        <v>14566.6</v>
      </c>
      <c r="F515">
        <v>14575.95</v>
      </c>
      <c r="G515" s="1">
        <f t="shared" si="94"/>
        <v>12.25</v>
      </c>
      <c r="H515" s="1">
        <f t="shared" si="103"/>
        <v>11.269902324836558</v>
      </c>
      <c r="I515" s="1">
        <f>IF(A515&lt;=$C$3,"",MAX(INDEX($D$15:$D$713,A515-$C$3):D514))</f>
        <v>14578.2</v>
      </c>
      <c r="J515" s="1">
        <f>IF(A515&lt;=$C$4,"",MIN(INDEX($E$15:$E$713,A515-$C$4):E514))</f>
        <v>14565.95</v>
      </c>
      <c r="K515" t="str">
        <f t="shared" si="97"/>
        <v/>
      </c>
      <c r="L515" s="1" t="str">
        <f t="shared" si="95"/>
        <v/>
      </c>
      <c r="M515" s="1">
        <f t="shared" si="98"/>
        <v>14562.78168176333</v>
      </c>
      <c r="N515" s="1">
        <f t="shared" si="99"/>
        <v>14596.43663647334</v>
      </c>
      <c r="O515" t="str">
        <f t="shared" si="96"/>
        <v>buy</v>
      </c>
      <c r="P515" s="1">
        <f t="shared" si="100"/>
        <v>14574</v>
      </c>
      <c r="Q515" s="1">
        <f t="shared" si="101"/>
        <v>11.218318236670061</v>
      </c>
      <c r="R515" t="str">
        <f t="shared" si="104"/>
        <v/>
      </c>
      <c r="S515" t="str">
        <f t="shared" si="102"/>
        <v/>
      </c>
      <c r="AA515" t="str">
        <f t="shared" si="93"/>
        <v/>
      </c>
      <c r="AB515" t="str">
        <f t="shared" si="92"/>
        <v/>
      </c>
    </row>
    <row r="516" spans="1:28" x14ac:dyDescent="0.3">
      <c r="A516">
        <v>502</v>
      </c>
      <c r="B516" t="s">
        <v>551</v>
      </c>
      <c r="C516">
        <v>14576.05</v>
      </c>
      <c r="D516">
        <v>14584.5</v>
      </c>
      <c r="E516">
        <v>14568.3</v>
      </c>
      <c r="F516">
        <v>14581.75</v>
      </c>
      <c r="G516" s="1">
        <f t="shared" si="94"/>
        <v>10.899999999999636</v>
      </c>
      <c r="H516" s="1">
        <f t="shared" si="103"/>
        <v>11.251407208594712</v>
      </c>
      <c r="I516" s="1">
        <f>IF(A516&lt;=$C$3,"",MAX(INDEX($D$15:$D$713,A516-$C$3):D515))</f>
        <v>14578.2</v>
      </c>
      <c r="J516" s="1">
        <f>IF(A516&lt;=$C$4,"",MIN(INDEX($E$15:$E$713,A516-$C$4):E515))</f>
        <v>14565.95</v>
      </c>
      <c r="K516" t="str">
        <f t="shared" si="97"/>
        <v>buy</v>
      </c>
      <c r="L516" s="1">
        <f t="shared" si="95"/>
        <v>14578.2</v>
      </c>
      <c r="M516" s="1">
        <f t="shared" si="98"/>
        <v>14562.78168176333</v>
      </c>
      <c r="N516" s="1">
        <f t="shared" si="99"/>
        <v>14596.43663647334</v>
      </c>
      <c r="O516" t="str">
        <f t="shared" si="96"/>
        <v>buy</v>
      </c>
      <c r="P516" s="1">
        <f t="shared" si="100"/>
        <v>14574</v>
      </c>
      <c r="Q516" s="1">
        <f t="shared" si="101"/>
        <v>11.218318236670061</v>
      </c>
      <c r="R516" t="str">
        <f t="shared" si="104"/>
        <v/>
      </c>
      <c r="S516" t="str">
        <f t="shared" si="102"/>
        <v/>
      </c>
      <c r="AA516">
        <f t="shared" si="93"/>
        <v>1</v>
      </c>
      <c r="AB516">
        <f t="shared" si="92"/>
        <v>1</v>
      </c>
    </row>
    <row r="517" spans="1:28" x14ac:dyDescent="0.3">
      <c r="A517">
        <v>503</v>
      </c>
      <c r="B517" t="s">
        <v>552</v>
      </c>
      <c r="C517">
        <v>14581.25</v>
      </c>
      <c r="D517">
        <v>14584.45</v>
      </c>
      <c r="E517">
        <v>14577.45</v>
      </c>
      <c r="F517">
        <v>14580.05</v>
      </c>
      <c r="G517" s="1">
        <f t="shared" si="94"/>
        <v>16.200000000000728</v>
      </c>
      <c r="H517" s="1">
        <f t="shared" si="103"/>
        <v>11.498836848165013</v>
      </c>
      <c r="I517" s="1">
        <f>IF(A517&lt;=$C$3,"",MAX(INDEX($D$15:$D$713,A517-$C$3):D516))</f>
        <v>14584.5</v>
      </c>
      <c r="J517" s="1">
        <f>IF(A517&lt;=$C$4,"",MIN(INDEX($E$15:$E$713,A517-$C$4):E516))</f>
        <v>14565.95</v>
      </c>
      <c r="K517" t="str">
        <f t="shared" si="97"/>
        <v/>
      </c>
      <c r="L517" s="1" t="str">
        <f t="shared" si="95"/>
        <v/>
      </c>
      <c r="M517" s="1">
        <f t="shared" si="98"/>
        <v>14562.78168176333</v>
      </c>
      <c r="N517" s="1">
        <f t="shared" si="99"/>
        <v>14596.43663647334</v>
      </c>
      <c r="O517" t="str">
        <f t="shared" si="96"/>
        <v>buy</v>
      </c>
      <c r="P517" s="1">
        <f t="shared" si="100"/>
        <v>14574</v>
      </c>
      <c r="Q517" s="1">
        <f t="shared" si="101"/>
        <v>11.218318236670061</v>
      </c>
      <c r="R517" t="str">
        <f t="shared" si="104"/>
        <v/>
      </c>
      <c r="S517" t="str">
        <f t="shared" si="102"/>
        <v/>
      </c>
      <c r="AA517" t="str">
        <f t="shared" si="93"/>
        <v/>
      </c>
      <c r="AB517" t="str">
        <f t="shared" si="92"/>
        <v/>
      </c>
    </row>
    <row r="518" spans="1:28" x14ac:dyDescent="0.3">
      <c r="A518">
        <v>504</v>
      </c>
      <c r="B518" t="s">
        <v>553</v>
      </c>
      <c r="C518">
        <v>14579.65</v>
      </c>
      <c r="D518">
        <v>14586.3</v>
      </c>
      <c r="E518">
        <v>14575.85</v>
      </c>
      <c r="F518">
        <v>14582.4</v>
      </c>
      <c r="G518" s="1">
        <f t="shared" si="94"/>
        <v>7</v>
      </c>
      <c r="H518" s="1">
        <f t="shared" si="103"/>
        <v>11.273895005756762</v>
      </c>
      <c r="I518" s="1">
        <f>IF(A518&lt;=$C$3,"",MAX(INDEX($D$15:$D$713,A518-$C$3):D517))</f>
        <v>14584.5</v>
      </c>
      <c r="J518" s="1">
        <f>IF(A518&lt;=$C$4,"",MIN(INDEX($E$15:$E$713,A518-$C$4):E517))</f>
        <v>14566.6</v>
      </c>
      <c r="K518" t="str">
        <f t="shared" si="97"/>
        <v>buy</v>
      </c>
      <c r="L518" s="1">
        <f t="shared" si="95"/>
        <v>14584.5</v>
      </c>
      <c r="M518" s="1">
        <f t="shared" si="98"/>
        <v>14562.78168176333</v>
      </c>
      <c r="N518" s="1">
        <f t="shared" si="99"/>
        <v>14596.43663647334</v>
      </c>
      <c r="O518" t="str">
        <f t="shared" si="96"/>
        <v>buy</v>
      </c>
      <c r="P518" s="1">
        <f t="shared" si="100"/>
        <v>14574</v>
      </c>
      <c r="Q518" s="1">
        <f t="shared" si="101"/>
        <v>11.218318236670061</v>
      </c>
      <c r="R518" t="str">
        <f t="shared" si="104"/>
        <v/>
      </c>
      <c r="S518" t="str">
        <f t="shared" si="102"/>
        <v/>
      </c>
      <c r="AA518">
        <f t="shared" si="93"/>
        <v>1</v>
      </c>
      <c r="AB518">
        <f t="shared" si="92"/>
        <v>1</v>
      </c>
    </row>
    <row r="519" spans="1:28" x14ac:dyDescent="0.3">
      <c r="A519">
        <v>505</v>
      </c>
      <c r="B519" t="s">
        <v>554</v>
      </c>
      <c r="C519">
        <v>14582.95</v>
      </c>
      <c r="D519">
        <v>14591.3</v>
      </c>
      <c r="E519">
        <v>14572.85</v>
      </c>
      <c r="F519">
        <v>14584.5</v>
      </c>
      <c r="G519" s="1">
        <f t="shared" si="94"/>
        <v>10.449999999998909</v>
      </c>
      <c r="H519" s="1">
        <f t="shared" si="103"/>
        <v>11.232700255468869</v>
      </c>
      <c r="I519" s="1">
        <f>IF(A519&lt;=$C$3,"",MAX(INDEX($D$15:$D$713,A519-$C$3):D518))</f>
        <v>14586.3</v>
      </c>
      <c r="J519" s="1">
        <f>IF(A519&lt;=$C$4,"",MIN(INDEX($E$15:$E$713,A519-$C$4):E518))</f>
        <v>14568.3</v>
      </c>
      <c r="K519" t="str">
        <f t="shared" si="97"/>
        <v>buy</v>
      </c>
      <c r="L519" s="1">
        <f t="shared" si="95"/>
        <v>14586.3</v>
      </c>
      <c r="M519" s="1">
        <f t="shared" si="98"/>
        <v>14562.78168176333</v>
      </c>
      <c r="N519" s="1">
        <f t="shared" si="99"/>
        <v>14596.43663647334</v>
      </c>
      <c r="O519" t="str">
        <f t="shared" si="96"/>
        <v>buy</v>
      </c>
      <c r="P519" s="1">
        <f t="shared" si="100"/>
        <v>14574</v>
      </c>
      <c r="Q519" s="1">
        <f t="shared" si="101"/>
        <v>11.218318236670061</v>
      </c>
      <c r="R519" t="str">
        <f t="shared" si="104"/>
        <v/>
      </c>
      <c r="S519" t="str">
        <f t="shared" si="102"/>
        <v/>
      </c>
      <c r="AA519">
        <f t="shared" si="93"/>
        <v>1</v>
      </c>
      <c r="AB519">
        <f t="shared" si="92"/>
        <v>1</v>
      </c>
    </row>
    <row r="520" spans="1:28" x14ac:dyDescent="0.3">
      <c r="A520">
        <v>506</v>
      </c>
      <c r="B520" t="s">
        <v>555</v>
      </c>
      <c r="C520">
        <v>14585</v>
      </c>
      <c r="D520">
        <v>14592.85</v>
      </c>
      <c r="E520">
        <v>14582.1</v>
      </c>
      <c r="F520">
        <v>14591.75</v>
      </c>
      <c r="G520" s="1">
        <f t="shared" si="94"/>
        <v>18.449999999998909</v>
      </c>
      <c r="H520" s="1">
        <f t="shared" si="103"/>
        <v>11.593565242695371</v>
      </c>
      <c r="I520" s="1">
        <f>IF(A520&lt;=$C$3,"",MAX(INDEX($D$15:$D$713,A520-$C$3):D519))</f>
        <v>14591.3</v>
      </c>
      <c r="J520" s="1">
        <f>IF(A520&lt;=$C$4,"",MIN(INDEX($E$15:$E$713,A520-$C$4):E519))</f>
        <v>14572.85</v>
      </c>
      <c r="K520" t="str">
        <f t="shared" si="97"/>
        <v>buy</v>
      </c>
      <c r="L520" s="1">
        <f t="shared" si="95"/>
        <v>14591.3</v>
      </c>
      <c r="M520" s="1">
        <f t="shared" si="98"/>
        <v>14562.78168176333</v>
      </c>
      <c r="N520" s="1">
        <f t="shared" si="99"/>
        <v>14596.43663647334</v>
      </c>
      <c r="O520" t="str">
        <f t="shared" si="96"/>
        <v>buy</v>
      </c>
      <c r="P520" s="1">
        <f t="shared" si="100"/>
        <v>14574</v>
      </c>
      <c r="Q520" s="1">
        <f t="shared" si="101"/>
        <v>11.218318236670061</v>
      </c>
      <c r="R520" t="str">
        <f t="shared" si="104"/>
        <v/>
      </c>
      <c r="S520" t="str">
        <f t="shared" si="102"/>
        <v/>
      </c>
      <c r="AA520">
        <f t="shared" si="93"/>
        <v>1</v>
      </c>
      <c r="AB520">
        <f t="shared" si="92"/>
        <v>1</v>
      </c>
    </row>
    <row r="521" spans="1:28" x14ac:dyDescent="0.3">
      <c r="A521">
        <v>507</v>
      </c>
      <c r="B521" t="s">
        <v>556</v>
      </c>
      <c r="C521">
        <v>14591.6</v>
      </c>
      <c r="D521">
        <v>14600.95</v>
      </c>
      <c r="E521">
        <v>14582.95</v>
      </c>
      <c r="F521">
        <v>14597.25</v>
      </c>
      <c r="G521" s="1">
        <f t="shared" si="94"/>
        <v>10.75</v>
      </c>
      <c r="H521" s="1">
        <f t="shared" si="103"/>
        <v>11.551386980560602</v>
      </c>
      <c r="I521" s="1">
        <f>IF(A521&lt;=$C$3,"",MAX(INDEX($D$15:$D$713,A521-$C$3):D520))</f>
        <v>14592.85</v>
      </c>
      <c r="J521" s="1">
        <f>IF(A521&lt;=$C$4,"",MIN(INDEX($E$15:$E$713,A521-$C$4):E520))</f>
        <v>14572.85</v>
      </c>
      <c r="K521" t="str">
        <f t="shared" si="97"/>
        <v>buy</v>
      </c>
      <c r="L521" s="1">
        <f t="shared" si="95"/>
        <v>14592.85</v>
      </c>
      <c r="M521" s="1" t="str">
        <f t="shared" si="98"/>
        <v/>
      </c>
      <c r="N521" s="1" t="str">
        <f t="shared" si="99"/>
        <v/>
      </c>
      <c r="O521" t="str">
        <f t="shared" si="96"/>
        <v>TP</v>
      </c>
      <c r="P521" s="1" t="str">
        <f t="shared" si="100"/>
        <v/>
      </c>
      <c r="Q521" s="1" t="str">
        <f t="shared" si="101"/>
        <v/>
      </c>
      <c r="R521">
        <f t="shared" si="104"/>
        <v>22.436636473339604</v>
      </c>
      <c r="S521" t="str">
        <f t="shared" si="102"/>
        <v/>
      </c>
      <c r="AA521">
        <f t="shared" si="93"/>
        <v>1</v>
      </c>
      <c r="AB521" t="str">
        <f t="shared" si="92"/>
        <v/>
      </c>
    </row>
    <row r="522" spans="1:28" x14ac:dyDescent="0.3">
      <c r="A522">
        <v>508</v>
      </c>
      <c r="B522" t="s">
        <v>557</v>
      </c>
      <c r="C522">
        <v>14597.4</v>
      </c>
      <c r="D522">
        <v>14603.3</v>
      </c>
      <c r="E522">
        <v>14589.3</v>
      </c>
      <c r="F522">
        <v>14593.9</v>
      </c>
      <c r="G522" s="1">
        <f t="shared" si="94"/>
        <v>18</v>
      </c>
      <c r="H522" s="1">
        <f t="shared" si="103"/>
        <v>11.873817631532571</v>
      </c>
      <c r="I522" s="1">
        <f>IF(A522&lt;=$C$3,"",MAX(INDEX($D$15:$D$713,A522-$C$3):D521))</f>
        <v>14600.95</v>
      </c>
      <c r="J522" s="1">
        <f>IF(A522&lt;=$C$4,"",MIN(INDEX($E$15:$E$713,A522-$C$4):E521))</f>
        <v>14572.85</v>
      </c>
      <c r="K522" t="str">
        <f t="shared" si="97"/>
        <v>buy</v>
      </c>
      <c r="L522" s="1">
        <f t="shared" si="95"/>
        <v>14600.95</v>
      </c>
      <c r="M522" s="1">
        <f t="shared" si="98"/>
        <v>14589.076182368468</v>
      </c>
      <c r="N522" s="1">
        <f t="shared" si="99"/>
        <v>14624.697635263066</v>
      </c>
      <c r="O522" t="str">
        <f t="shared" si="96"/>
        <v>buy</v>
      </c>
      <c r="P522" s="1">
        <f t="shared" si="100"/>
        <v>14600.95</v>
      </c>
      <c r="Q522" s="1">
        <f t="shared" si="101"/>
        <v>11.873817631532571</v>
      </c>
      <c r="R522" t="str">
        <f t="shared" si="104"/>
        <v/>
      </c>
      <c r="S522" t="str">
        <f t="shared" si="102"/>
        <v>buy</v>
      </c>
      <c r="AA522">
        <f t="shared" si="93"/>
        <v>1</v>
      </c>
      <c r="AB522">
        <f t="shared" si="92"/>
        <v>1</v>
      </c>
    </row>
    <row r="523" spans="1:28" x14ac:dyDescent="0.3">
      <c r="A523">
        <v>509</v>
      </c>
      <c r="B523" t="s">
        <v>558</v>
      </c>
      <c r="C523">
        <v>14594.4</v>
      </c>
      <c r="D523">
        <v>14597.65</v>
      </c>
      <c r="E523">
        <v>14590.2</v>
      </c>
      <c r="F523">
        <v>14592.8</v>
      </c>
      <c r="G523" s="1">
        <f t="shared" si="94"/>
        <v>14</v>
      </c>
      <c r="H523" s="1">
        <f t="shared" si="103"/>
        <v>11.980126749955943</v>
      </c>
      <c r="I523" s="1">
        <f>IF(A523&lt;=$C$3,"",MAX(INDEX($D$15:$D$713,A523-$C$3):D522))</f>
        <v>14603.3</v>
      </c>
      <c r="J523" s="1">
        <f>IF(A523&lt;=$C$4,"",MIN(INDEX($E$15:$E$713,A523-$C$4):E522))</f>
        <v>14582.1</v>
      </c>
      <c r="K523" t="str">
        <f t="shared" si="97"/>
        <v/>
      </c>
      <c r="L523" s="1" t="str">
        <f t="shared" si="95"/>
        <v/>
      </c>
      <c r="M523" s="1">
        <f t="shared" si="98"/>
        <v>14589.076182368468</v>
      </c>
      <c r="N523" s="1">
        <f t="shared" si="99"/>
        <v>14624.697635263066</v>
      </c>
      <c r="O523" t="str">
        <f t="shared" si="96"/>
        <v>buy</v>
      </c>
      <c r="P523" s="1">
        <f t="shared" si="100"/>
        <v>14600.95</v>
      </c>
      <c r="Q523" s="1">
        <f t="shared" si="101"/>
        <v>11.873817631532571</v>
      </c>
      <c r="R523" t="str">
        <f t="shared" si="104"/>
        <v/>
      </c>
      <c r="S523" t="str">
        <f t="shared" si="102"/>
        <v/>
      </c>
      <c r="AA523" t="str">
        <f t="shared" si="93"/>
        <v/>
      </c>
      <c r="AB523" t="str">
        <f t="shared" si="92"/>
        <v/>
      </c>
    </row>
    <row r="524" spans="1:28" x14ac:dyDescent="0.3">
      <c r="A524">
        <v>510</v>
      </c>
      <c r="B524" t="s">
        <v>559</v>
      </c>
      <c r="C524">
        <v>14593.15</v>
      </c>
      <c r="D524">
        <v>14598.3</v>
      </c>
      <c r="E524">
        <v>14588.7</v>
      </c>
      <c r="F524">
        <v>14597.1</v>
      </c>
      <c r="G524" s="1">
        <f t="shared" si="94"/>
        <v>7.4499999999989086</v>
      </c>
      <c r="H524" s="1">
        <f t="shared" si="103"/>
        <v>11.753620412458091</v>
      </c>
      <c r="I524" s="1">
        <f>IF(A524&lt;=$C$3,"",MAX(INDEX($D$15:$D$713,A524-$C$3):D523))</f>
        <v>14603.3</v>
      </c>
      <c r="J524" s="1">
        <f>IF(A524&lt;=$C$4,"",MIN(INDEX($E$15:$E$713,A524-$C$4):E523))</f>
        <v>14582.95</v>
      </c>
      <c r="K524" t="str">
        <f t="shared" si="97"/>
        <v/>
      </c>
      <c r="L524" s="1" t="str">
        <f t="shared" si="95"/>
        <v/>
      </c>
      <c r="M524" s="1" t="str">
        <f t="shared" si="98"/>
        <v/>
      </c>
      <c r="N524" s="1" t="str">
        <f t="shared" si="99"/>
        <v/>
      </c>
      <c r="O524" t="str">
        <f t="shared" si="96"/>
        <v>SL</v>
      </c>
      <c r="P524" s="1" t="str">
        <f t="shared" si="100"/>
        <v/>
      </c>
      <c r="Q524" s="1" t="str">
        <f t="shared" si="101"/>
        <v/>
      </c>
      <c r="R524">
        <f t="shared" si="104"/>
        <v>-11.873817631532802</v>
      </c>
      <c r="S524" t="str">
        <f t="shared" si="102"/>
        <v/>
      </c>
      <c r="AA524" t="str">
        <f t="shared" si="93"/>
        <v/>
      </c>
      <c r="AB524" t="str">
        <f t="shared" si="92"/>
        <v/>
      </c>
    </row>
    <row r="525" spans="1:28" x14ac:dyDescent="0.3">
      <c r="A525">
        <v>511</v>
      </c>
      <c r="B525" t="s">
        <v>560</v>
      </c>
      <c r="C525">
        <v>14596.9</v>
      </c>
      <c r="D525">
        <v>14602.25</v>
      </c>
      <c r="E525">
        <v>14588.5</v>
      </c>
      <c r="F525">
        <v>14593.7</v>
      </c>
      <c r="G525" s="1">
        <f t="shared" si="94"/>
        <v>9.5999999999985448</v>
      </c>
      <c r="H525" s="1">
        <f t="shared" si="103"/>
        <v>11.645939391835114</v>
      </c>
      <c r="I525" s="1">
        <f>IF(A525&lt;=$C$3,"",MAX(INDEX($D$15:$D$713,A525-$C$3):D524))</f>
        <v>14603.3</v>
      </c>
      <c r="J525" s="1">
        <f>IF(A525&lt;=$C$4,"",MIN(INDEX($E$15:$E$713,A525-$C$4):E524))</f>
        <v>14588.7</v>
      </c>
      <c r="K525" t="str">
        <f t="shared" si="97"/>
        <v>sell</v>
      </c>
      <c r="L525" s="1">
        <f t="shared" si="95"/>
        <v>14588.7</v>
      </c>
      <c r="M525" s="1">
        <f t="shared" si="98"/>
        <v>14600.345939391837</v>
      </c>
      <c r="N525" s="1">
        <f t="shared" si="99"/>
        <v>14565.408121216331</v>
      </c>
      <c r="O525" t="str">
        <f t="shared" si="96"/>
        <v>sell</v>
      </c>
      <c r="P525" s="1">
        <f t="shared" si="100"/>
        <v>14588.7</v>
      </c>
      <c r="Q525" s="1">
        <f t="shared" si="101"/>
        <v>11.645939391835114</v>
      </c>
      <c r="R525" t="str">
        <f t="shared" si="104"/>
        <v/>
      </c>
      <c r="S525" t="str">
        <f t="shared" si="102"/>
        <v>sell</v>
      </c>
      <c r="AA525" t="str">
        <f t="shared" si="93"/>
        <v/>
      </c>
      <c r="AB525" t="str">
        <f t="shared" si="92"/>
        <v/>
      </c>
    </row>
    <row r="526" spans="1:28" x14ac:dyDescent="0.3">
      <c r="A526">
        <v>512</v>
      </c>
      <c r="B526" t="s">
        <v>561</v>
      </c>
      <c r="C526">
        <v>14593.35</v>
      </c>
      <c r="D526">
        <v>14603</v>
      </c>
      <c r="E526">
        <v>14589.05</v>
      </c>
      <c r="F526">
        <v>14595.6</v>
      </c>
      <c r="G526" s="1">
        <f t="shared" si="94"/>
        <v>13.75</v>
      </c>
      <c r="H526" s="1">
        <f t="shared" si="103"/>
        <v>11.751142422243358</v>
      </c>
      <c r="I526" s="1">
        <f>IF(A526&lt;=$C$3,"",MAX(INDEX($D$15:$D$713,A526-$C$3):D525))</f>
        <v>14602.25</v>
      </c>
      <c r="J526" s="1">
        <f>IF(A526&lt;=$C$4,"",MIN(INDEX($E$15:$E$713,A526-$C$4):E525))</f>
        <v>14588.5</v>
      </c>
      <c r="K526" t="str">
        <f t="shared" si="97"/>
        <v>buy</v>
      </c>
      <c r="L526" s="1">
        <f t="shared" si="95"/>
        <v>14602.25</v>
      </c>
      <c r="M526" s="1" t="str">
        <f t="shared" si="98"/>
        <v/>
      </c>
      <c r="N526" s="1" t="str">
        <f t="shared" si="99"/>
        <v/>
      </c>
      <c r="O526" t="str">
        <f t="shared" si="96"/>
        <v>SL</v>
      </c>
      <c r="P526" s="1" t="str">
        <f t="shared" si="100"/>
        <v/>
      </c>
      <c r="Q526" s="1" t="str">
        <f t="shared" si="101"/>
        <v/>
      </c>
      <c r="R526">
        <f t="shared" si="104"/>
        <v>-11.645939391835782</v>
      </c>
      <c r="S526" t="str">
        <f t="shared" si="102"/>
        <v/>
      </c>
      <c r="AA526">
        <f t="shared" si="93"/>
        <v>1</v>
      </c>
      <c r="AB526" t="str">
        <f t="shared" si="92"/>
        <v/>
      </c>
    </row>
    <row r="527" spans="1:28" x14ac:dyDescent="0.3">
      <c r="A527">
        <v>513</v>
      </c>
      <c r="B527" t="s">
        <v>562</v>
      </c>
      <c r="C527">
        <v>14596.15</v>
      </c>
      <c r="D527">
        <v>14602.75</v>
      </c>
      <c r="E527">
        <v>14587.1</v>
      </c>
      <c r="F527">
        <v>14594.4</v>
      </c>
      <c r="G527" s="1">
        <f t="shared" si="94"/>
        <v>13.950000000000728</v>
      </c>
      <c r="H527" s="1">
        <f t="shared" si="103"/>
        <v>11.861085301131228</v>
      </c>
      <c r="I527" s="1">
        <f>IF(A527&lt;=$C$3,"",MAX(INDEX($D$15:$D$713,A527-$C$3):D526))</f>
        <v>14603</v>
      </c>
      <c r="J527" s="1">
        <f>IF(A527&lt;=$C$4,"",MIN(INDEX($E$15:$E$713,A527-$C$4):E526))</f>
        <v>14588.5</v>
      </c>
      <c r="K527" t="str">
        <f t="shared" si="97"/>
        <v>sell</v>
      </c>
      <c r="L527" s="1">
        <f t="shared" si="95"/>
        <v>14588.5</v>
      </c>
      <c r="M527" s="1">
        <f t="shared" si="98"/>
        <v>14600.361085301131</v>
      </c>
      <c r="N527" s="1">
        <f t="shared" si="99"/>
        <v>14564.777829397737</v>
      </c>
      <c r="O527" t="str">
        <f t="shared" si="96"/>
        <v>sell</v>
      </c>
      <c r="P527" s="1">
        <f t="shared" si="100"/>
        <v>14588.5</v>
      </c>
      <c r="Q527" s="1">
        <f t="shared" si="101"/>
        <v>11.861085301131228</v>
      </c>
      <c r="R527" t="str">
        <f t="shared" si="104"/>
        <v/>
      </c>
      <c r="S527" t="str">
        <f t="shared" si="102"/>
        <v>sell</v>
      </c>
      <c r="AA527" t="str">
        <f t="shared" si="93"/>
        <v/>
      </c>
      <c r="AB527" t="str">
        <f t="shared" si="92"/>
        <v/>
      </c>
    </row>
    <row r="528" spans="1:28" x14ac:dyDescent="0.3">
      <c r="A528">
        <v>514</v>
      </c>
      <c r="B528" t="s">
        <v>563</v>
      </c>
      <c r="C528">
        <v>14594.3</v>
      </c>
      <c r="D528">
        <v>14601.25</v>
      </c>
      <c r="E528">
        <v>14588.6</v>
      </c>
      <c r="F528">
        <v>14591.7</v>
      </c>
      <c r="G528" s="1">
        <f t="shared" si="94"/>
        <v>15.649999999999636</v>
      </c>
      <c r="H528" s="1">
        <f t="shared" si="103"/>
        <v>12.050531036074648</v>
      </c>
      <c r="I528" s="1">
        <f>IF(A528&lt;=$C$3,"",MAX(INDEX($D$15:$D$713,A528-$C$3):D527))</f>
        <v>14603</v>
      </c>
      <c r="J528" s="1">
        <f>IF(A528&lt;=$C$4,"",MIN(INDEX($E$15:$E$713,A528-$C$4):E527))</f>
        <v>14587.1</v>
      </c>
      <c r="K528" t="str">
        <f t="shared" si="97"/>
        <v/>
      </c>
      <c r="L528" s="1" t="str">
        <f t="shared" si="95"/>
        <v/>
      </c>
      <c r="M528" s="1" t="str">
        <f t="shared" si="98"/>
        <v/>
      </c>
      <c r="N528" s="1" t="str">
        <f t="shared" si="99"/>
        <v/>
      </c>
      <c r="O528" t="str">
        <f t="shared" si="96"/>
        <v>SL</v>
      </c>
      <c r="P528" s="1" t="str">
        <f t="shared" si="100"/>
        <v/>
      </c>
      <c r="Q528" s="1" t="str">
        <f t="shared" si="101"/>
        <v/>
      </c>
      <c r="R528">
        <f t="shared" si="104"/>
        <v>-11.861085301130515</v>
      </c>
      <c r="S528" t="str">
        <f t="shared" si="102"/>
        <v/>
      </c>
      <c r="AA528" t="str">
        <f t="shared" si="93"/>
        <v/>
      </c>
      <c r="AB528" t="str">
        <f t="shared" ref="AB528:AB591" si="105">IF(AND(AA528=1,O528="buy"),1,"")</f>
        <v/>
      </c>
    </row>
    <row r="529" spans="1:28" x14ac:dyDescent="0.3">
      <c r="A529">
        <v>515</v>
      </c>
      <c r="B529" t="s">
        <v>564</v>
      </c>
      <c r="C529">
        <v>14591.2</v>
      </c>
      <c r="D529">
        <v>14599.6</v>
      </c>
      <c r="E529">
        <v>14586.25</v>
      </c>
      <c r="F529">
        <v>14597.7</v>
      </c>
      <c r="G529" s="1">
        <f t="shared" si="94"/>
        <v>12.649999999999636</v>
      </c>
      <c r="H529" s="1">
        <f t="shared" si="103"/>
        <v>12.080504484270898</v>
      </c>
      <c r="I529" s="1">
        <f>IF(A529&lt;=$C$3,"",MAX(INDEX($D$15:$D$713,A529-$C$3):D528))</f>
        <v>14603</v>
      </c>
      <c r="J529" s="1">
        <f>IF(A529&lt;=$C$4,"",MIN(INDEX($E$15:$E$713,A529-$C$4):E528))</f>
        <v>14587.1</v>
      </c>
      <c r="K529" t="str">
        <f t="shared" si="97"/>
        <v>sell</v>
      </c>
      <c r="L529" s="1">
        <f t="shared" si="95"/>
        <v>14587.1</v>
      </c>
      <c r="M529" s="1">
        <f t="shared" si="98"/>
        <v>14599.180504484271</v>
      </c>
      <c r="N529" s="1">
        <f t="shared" si="99"/>
        <v>14562.938991031458</v>
      </c>
      <c r="O529" t="str">
        <f t="shared" si="96"/>
        <v>sell</v>
      </c>
      <c r="P529" s="1">
        <f t="shared" si="100"/>
        <v>14587.1</v>
      </c>
      <c r="Q529" s="1">
        <f t="shared" si="101"/>
        <v>12.080504484270898</v>
      </c>
      <c r="R529" t="str">
        <f t="shared" si="104"/>
        <v/>
      </c>
      <c r="S529" t="str">
        <f t="shared" si="102"/>
        <v>sell</v>
      </c>
      <c r="AA529" t="str">
        <f t="shared" ref="AA529:AA592" si="106">IF(K529="buy",1,"")</f>
        <v/>
      </c>
      <c r="AB529" t="str">
        <f t="shared" si="105"/>
        <v/>
      </c>
    </row>
    <row r="530" spans="1:28" x14ac:dyDescent="0.3">
      <c r="A530">
        <v>516</v>
      </c>
      <c r="B530" t="s">
        <v>565</v>
      </c>
      <c r="C530">
        <v>14598.1</v>
      </c>
      <c r="D530">
        <v>14602.45</v>
      </c>
      <c r="E530">
        <v>14596.3</v>
      </c>
      <c r="F530">
        <v>14598.9</v>
      </c>
      <c r="G530" s="1">
        <f t="shared" ref="G530:G593" si="107">MAX(D529-E529,F528-E529,D529-F528)</f>
        <v>13.350000000000364</v>
      </c>
      <c r="H530" s="1">
        <f t="shared" si="103"/>
        <v>12.143979260057371</v>
      </c>
      <c r="I530" s="1">
        <f>IF(A530&lt;=$C$3,"",MAX(INDEX($D$15:$D$713,A530-$C$3):D529))</f>
        <v>14602.75</v>
      </c>
      <c r="J530" s="1">
        <f>IF(A530&lt;=$C$4,"",MIN(INDEX($E$15:$E$713,A530-$C$4):E529))</f>
        <v>14586.25</v>
      </c>
      <c r="K530" t="str">
        <f t="shared" si="97"/>
        <v/>
      </c>
      <c r="L530" s="1" t="str">
        <f t="shared" si="95"/>
        <v/>
      </c>
      <c r="M530" s="1" t="str">
        <f t="shared" si="98"/>
        <v/>
      </c>
      <c r="N530" s="1" t="str">
        <f t="shared" si="99"/>
        <v/>
      </c>
      <c r="O530" t="str">
        <f t="shared" si="96"/>
        <v>SL</v>
      </c>
      <c r="P530" s="1" t="str">
        <f t="shared" si="100"/>
        <v/>
      </c>
      <c r="Q530" s="1" t="str">
        <f t="shared" si="101"/>
        <v/>
      </c>
      <c r="R530">
        <f t="shared" si="104"/>
        <v>-12.080504484270932</v>
      </c>
      <c r="S530" t="str">
        <f t="shared" si="102"/>
        <v/>
      </c>
      <c r="AA530" t="str">
        <f t="shared" si="106"/>
        <v/>
      </c>
      <c r="AB530" t="str">
        <f t="shared" si="105"/>
        <v/>
      </c>
    </row>
    <row r="531" spans="1:28" x14ac:dyDescent="0.3">
      <c r="A531">
        <v>517</v>
      </c>
      <c r="B531" t="s">
        <v>566</v>
      </c>
      <c r="C531">
        <v>14599.15</v>
      </c>
      <c r="D531">
        <v>14608.8</v>
      </c>
      <c r="E531">
        <v>14590.1</v>
      </c>
      <c r="F531">
        <v>14601.9</v>
      </c>
      <c r="G531" s="1">
        <f t="shared" si="107"/>
        <v>6.1500000000014552</v>
      </c>
      <c r="H531" s="1">
        <f t="shared" si="103"/>
        <v>11.844280297054576</v>
      </c>
      <c r="I531" s="1">
        <f>IF(A531&lt;=$C$3,"",MAX(INDEX($D$15:$D$713,A531-$C$3):D530))</f>
        <v>14602.45</v>
      </c>
      <c r="J531" s="1">
        <f>IF(A531&lt;=$C$4,"",MIN(INDEX($E$15:$E$713,A531-$C$4):E530))</f>
        <v>14586.25</v>
      </c>
      <c r="K531" t="str">
        <f t="shared" si="97"/>
        <v>buy</v>
      </c>
      <c r="L531" s="1">
        <f t="shared" ref="L531:L594" si="108">IF(K531="buy",I531,IF(K531="sell",J531,""))</f>
        <v>14602.45</v>
      </c>
      <c r="M531" s="1">
        <f t="shared" si="98"/>
        <v>14590.605719702946</v>
      </c>
      <c r="N531" s="1">
        <f t="shared" si="99"/>
        <v>14626.13856059411</v>
      </c>
      <c r="O531" t="str">
        <f t="shared" ref="O531:O594" si="109">IF(OR(O530="",O530="SL",O530="TP"),K531,IF(O530="buy",IF(E531&lt;M530,"SL",IF(D531&gt;N530,"TP",O530)),IF(O530="sell",IF(D531&gt;M530,"SL",IF(E531&lt;N530,"TP",O530)),"")))</f>
        <v>buy</v>
      </c>
      <c r="P531" s="1">
        <f t="shared" si="100"/>
        <v>14602.45</v>
      </c>
      <c r="Q531" s="1">
        <f t="shared" si="101"/>
        <v>11.844280297054576</v>
      </c>
      <c r="R531" t="str">
        <f t="shared" si="104"/>
        <v/>
      </c>
      <c r="S531" t="str">
        <f t="shared" si="102"/>
        <v>buy</v>
      </c>
      <c r="AA531">
        <f t="shared" si="106"/>
        <v>1</v>
      </c>
      <c r="AB531">
        <f t="shared" si="105"/>
        <v>1</v>
      </c>
    </row>
    <row r="532" spans="1:28" x14ac:dyDescent="0.3">
      <c r="A532">
        <v>518</v>
      </c>
      <c r="B532" t="s">
        <v>567</v>
      </c>
      <c r="C532">
        <v>14602.25</v>
      </c>
      <c r="D532">
        <v>14607.95</v>
      </c>
      <c r="E532">
        <v>14598.3</v>
      </c>
      <c r="F532">
        <v>14605.25</v>
      </c>
      <c r="G532" s="1">
        <f t="shared" si="107"/>
        <v>18.699999999998909</v>
      </c>
      <c r="H532" s="1">
        <f t="shared" si="103"/>
        <v>12.187066282201792</v>
      </c>
      <c r="I532" s="1">
        <f>IF(A532&lt;=$C$3,"",MAX(INDEX($D$15:$D$713,A532-$C$3):D531))</f>
        <v>14608.8</v>
      </c>
      <c r="J532" s="1">
        <f>IF(A532&lt;=$C$4,"",MIN(INDEX($E$15:$E$713,A532-$C$4):E531))</f>
        <v>14586.25</v>
      </c>
      <c r="K532" t="str">
        <f t="shared" si="97"/>
        <v/>
      </c>
      <c r="L532" s="1" t="str">
        <f t="shared" si="108"/>
        <v/>
      </c>
      <c r="M532" s="1">
        <f t="shared" si="98"/>
        <v>14590.605719702946</v>
      </c>
      <c r="N532" s="1">
        <f t="shared" si="99"/>
        <v>14626.13856059411</v>
      </c>
      <c r="O532" t="str">
        <f t="shared" si="109"/>
        <v>buy</v>
      </c>
      <c r="P532" s="1">
        <f t="shared" si="100"/>
        <v>14602.45</v>
      </c>
      <c r="Q532" s="1">
        <f t="shared" si="101"/>
        <v>11.844280297054576</v>
      </c>
      <c r="R532" t="str">
        <f t="shared" si="104"/>
        <v/>
      </c>
      <c r="S532" t="str">
        <f t="shared" si="102"/>
        <v/>
      </c>
      <c r="AA532" t="str">
        <f t="shared" si="106"/>
        <v/>
      </c>
      <c r="AB532" t="str">
        <f t="shared" si="105"/>
        <v/>
      </c>
    </row>
    <row r="533" spans="1:28" x14ac:dyDescent="0.3">
      <c r="A533">
        <v>519</v>
      </c>
      <c r="B533" t="s">
        <v>568</v>
      </c>
      <c r="C533">
        <v>14605.5</v>
      </c>
      <c r="D533">
        <v>14608.45</v>
      </c>
      <c r="E533">
        <v>14596.2</v>
      </c>
      <c r="F533">
        <v>14606.25</v>
      </c>
      <c r="G533" s="1">
        <f t="shared" si="107"/>
        <v>9.6500000000014552</v>
      </c>
      <c r="H533" s="1">
        <f t="shared" si="103"/>
        <v>12.060212968091776</v>
      </c>
      <c r="I533" s="1">
        <f>IF(A533&lt;=$C$3,"",MAX(INDEX($D$15:$D$713,A533-$C$3):D532))</f>
        <v>14608.8</v>
      </c>
      <c r="J533" s="1">
        <f>IF(A533&lt;=$C$4,"",MIN(INDEX($E$15:$E$713,A533-$C$4):E532))</f>
        <v>14590.1</v>
      </c>
      <c r="K533" t="str">
        <f t="shared" si="97"/>
        <v/>
      </c>
      <c r="L533" s="1" t="str">
        <f t="shared" si="108"/>
        <v/>
      </c>
      <c r="M533" s="1">
        <f t="shared" si="98"/>
        <v>14590.605719702946</v>
      </c>
      <c r="N533" s="1">
        <f t="shared" si="99"/>
        <v>14626.13856059411</v>
      </c>
      <c r="O533" t="str">
        <f t="shared" si="109"/>
        <v>buy</v>
      </c>
      <c r="P533" s="1">
        <f t="shared" si="100"/>
        <v>14602.45</v>
      </c>
      <c r="Q533" s="1">
        <f t="shared" si="101"/>
        <v>11.844280297054576</v>
      </c>
      <c r="R533" t="str">
        <f t="shared" si="104"/>
        <v/>
      </c>
      <c r="S533" t="str">
        <f t="shared" si="102"/>
        <v/>
      </c>
      <c r="AA533" t="str">
        <f t="shared" si="106"/>
        <v/>
      </c>
      <c r="AB533" t="str">
        <f t="shared" si="105"/>
        <v/>
      </c>
    </row>
    <row r="534" spans="1:28" x14ac:dyDescent="0.3">
      <c r="A534">
        <v>520</v>
      </c>
      <c r="B534" t="s">
        <v>569</v>
      </c>
      <c r="C534">
        <v>14605.9</v>
      </c>
      <c r="D534">
        <v>14610.2</v>
      </c>
      <c r="E534">
        <v>14603.65</v>
      </c>
      <c r="F534">
        <v>14609.45</v>
      </c>
      <c r="G534" s="1">
        <f t="shared" si="107"/>
        <v>12.25</v>
      </c>
      <c r="H534" s="1">
        <f t="shared" si="103"/>
        <v>12.069702319687186</v>
      </c>
      <c r="I534" s="1">
        <f>IF(A534&lt;=$C$3,"",MAX(INDEX($D$15:$D$713,A534-$C$3):D533))</f>
        <v>14608.8</v>
      </c>
      <c r="J534" s="1">
        <f>IF(A534&lt;=$C$4,"",MIN(INDEX($E$15:$E$713,A534-$C$4):E533))</f>
        <v>14590.1</v>
      </c>
      <c r="K534" t="str">
        <f t="shared" si="97"/>
        <v>buy</v>
      </c>
      <c r="L534" s="1">
        <f t="shared" si="108"/>
        <v>14608.8</v>
      </c>
      <c r="M534" s="1">
        <f t="shared" si="98"/>
        <v>14590.605719702946</v>
      </c>
      <c r="N534" s="1">
        <f t="shared" si="99"/>
        <v>14626.13856059411</v>
      </c>
      <c r="O534" t="str">
        <f t="shared" si="109"/>
        <v>buy</v>
      </c>
      <c r="P534" s="1">
        <f t="shared" si="100"/>
        <v>14602.45</v>
      </c>
      <c r="Q534" s="1">
        <f t="shared" si="101"/>
        <v>11.844280297054576</v>
      </c>
      <c r="R534" t="str">
        <f t="shared" si="104"/>
        <v/>
      </c>
      <c r="S534" t="str">
        <f t="shared" si="102"/>
        <v/>
      </c>
      <c r="AA534">
        <f t="shared" si="106"/>
        <v>1</v>
      </c>
      <c r="AB534">
        <f t="shared" si="105"/>
        <v>1</v>
      </c>
    </row>
    <row r="535" spans="1:28" x14ac:dyDescent="0.3">
      <c r="A535">
        <v>521</v>
      </c>
      <c r="B535" t="s">
        <v>570</v>
      </c>
      <c r="C535">
        <v>14609.4</v>
      </c>
      <c r="D535">
        <v>14613.6</v>
      </c>
      <c r="E535">
        <v>14602.8</v>
      </c>
      <c r="F535">
        <v>14605.6</v>
      </c>
      <c r="G535" s="1">
        <f t="shared" si="107"/>
        <v>6.5500000000010914</v>
      </c>
      <c r="H535" s="1">
        <f t="shared" si="103"/>
        <v>11.793717203702881</v>
      </c>
      <c r="I535" s="1">
        <f>IF(A535&lt;=$C$3,"",MAX(INDEX($D$15:$D$713,A535-$C$3):D534))</f>
        <v>14610.2</v>
      </c>
      <c r="J535" s="1">
        <f>IF(A535&lt;=$C$4,"",MIN(INDEX($E$15:$E$713,A535-$C$4):E534))</f>
        <v>14596.2</v>
      </c>
      <c r="K535" t="str">
        <f t="shared" si="97"/>
        <v>buy</v>
      </c>
      <c r="L535" s="1">
        <f t="shared" si="108"/>
        <v>14610.2</v>
      </c>
      <c r="M535" s="1">
        <f t="shared" si="98"/>
        <v>14590.605719702946</v>
      </c>
      <c r="N535" s="1">
        <f t="shared" si="99"/>
        <v>14626.13856059411</v>
      </c>
      <c r="O535" t="str">
        <f t="shared" si="109"/>
        <v>buy</v>
      </c>
      <c r="P535" s="1">
        <f t="shared" si="100"/>
        <v>14602.45</v>
      </c>
      <c r="Q535" s="1">
        <f t="shared" si="101"/>
        <v>11.844280297054576</v>
      </c>
      <c r="R535" t="str">
        <f t="shared" si="104"/>
        <v/>
      </c>
      <c r="S535" t="str">
        <f t="shared" si="102"/>
        <v/>
      </c>
      <c r="AA535">
        <f t="shared" si="106"/>
        <v>1</v>
      </c>
      <c r="AB535">
        <f t="shared" si="105"/>
        <v>1</v>
      </c>
    </row>
    <row r="536" spans="1:28" x14ac:dyDescent="0.3">
      <c r="A536">
        <v>522</v>
      </c>
      <c r="B536" t="s">
        <v>571</v>
      </c>
      <c r="C536">
        <v>14605.3</v>
      </c>
      <c r="D536">
        <v>14608.1</v>
      </c>
      <c r="E536">
        <v>14598.6</v>
      </c>
      <c r="F536">
        <v>14603.55</v>
      </c>
      <c r="G536" s="1">
        <f t="shared" si="107"/>
        <v>10.800000000001091</v>
      </c>
      <c r="H536" s="1">
        <f t="shared" si="103"/>
        <v>11.744031343517792</v>
      </c>
      <c r="I536" s="1">
        <f>IF(A536&lt;=$C$3,"",MAX(INDEX($D$15:$D$713,A536-$C$3):D535))</f>
        <v>14613.6</v>
      </c>
      <c r="J536" s="1">
        <f>IF(A536&lt;=$C$4,"",MIN(INDEX($E$15:$E$713,A536-$C$4):E535))</f>
        <v>14596.2</v>
      </c>
      <c r="K536" t="str">
        <f t="shared" si="97"/>
        <v/>
      </c>
      <c r="L536" s="1" t="str">
        <f t="shared" si="108"/>
        <v/>
      </c>
      <c r="M536" s="1">
        <f t="shared" si="98"/>
        <v>14590.605719702946</v>
      </c>
      <c r="N536" s="1">
        <f t="shared" si="99"/>
        <v>14626.13856059411</v>
      </c>
      <c r="O536" t="str">
        <f t="shared" si="109"/>
        <v>buy</v>
      </c>
      <c r="P536" s="1">
        <f t="shared" si="100"/>
        <v>14602.45</v>
      </c>
      <c r="Q536" s="1">
        <f t="shared" si="101"/>
        <v>11.844280297054576</v>
      </c>
      <c r="R536" t="str">
        <f t="shared" si="104"/>
        <v/>
      </c>
      <c r="S536" t="str">
        <f t="shared" si="102"/>
        <v/>
      </c>
      <c r="AA536" t="str">
        <f t="shared" si="106"/>
        <v/>
      </c>
      <c r="AB536" t="str">
        <f t="shared" si="105"/>
        <v/>
      </c>
    </row>
    <row r="537" spans="1:28" x14ac:dyDescent="0.3">
      <c r="A537">
        <v>523</v>
      </c>
      <c r="B537" t="s">
        <v>572</v>
      </c>
      <c r="C537">
        <v>14603.55</v>
      </c>
      <c r="D537">
        <v>14607.8</v>
      </c>
      <c r="E537">
        <v>14594.15</v>
      </c>
      <c r="F537">
        <v>14602.9</v>
      </c>
      <c r="G537" s="1">
        <f t="shared" si="107"/>
        <v>9.5</v>
      </c>
      <c r="H537" s="1">
        <f t="shared" si="103"/>
        <v>11.631829776341903</v>
      </c>
      <c r="I537" s="1">
        <f>IF(A537&lt;=$C$3,"",MAX(INDEX($D$15:$D$713,A537-$C$3):D536))</f>
        <v>14613.6</v>
      </c>
      <c r="J537" s="1">
        <f>IF(A537&lt;=$C$4,"",MIN(INDEX($E$15:$E$713,A537-$C$4):E536))</f>
        <v>14598.6</v>
      </c>
      <c r="K537" t="str">
        <f t="shared" si="97"/>
        <v>sell</v>
      </c>
      <c r="L537" s="1">
        <f t="shared" si="108"/>
        <v>14598.6</v>
      </c>
      <c r="M537" s="1">
        <f t="shared" si="98"/>
        <v>14590.605719702946</v>
      </c>
      <c r="N537" s="1">
        <f t="shared" si="99"/>
        <v>14626.13856059411</v>
      </c>
      <c r="O537" t="str">
        <f t="shared" si="109"/>
        <v>buy</v>
      </c>
      <c r="P537" s="1">
        <f t="shared" si="100"/>
        <v>14602.45</v>
      </c>
      <c r="Q537" s="1">
        <f t="shared" si="101"/>
        <v>11.844280297054576</v>
      </c>
      <c r="R537" t="str">
        <f t="shared" si="104"/>
        <v/>
      </c>
      <c r="S537" t="str">
        <f t="shared" si="102"/>
        <v/>
      </c>
      <c r="AA537" t="str">
        <f t="shared" si="106"/>
        <v/>
      </c>
      <c r="AB537" t="str">
        <f t="shared" si="105"/>
        <v/>
      </c>
    </row>
    <row r="538" spans="1:28" x14ac:dyDescent="0.3">
      <c r="A538">
        <v>524</v>
      </c>
      <c r="B538" t="s">
        <v>573</v>
      </c>
      <c r="C538">
        <v>14602.65</v>
      </c>
      <c r="D538">
        <v>14605.95</v>
      </c>
      <c r="E538">
        <v>14598</v>
      </c>
      <c r="F538">
        <v>14602.7</v>
      </c>
      <c r="G538" s="1">
        <f t="shared" si="107"/>
        <v>13.649999999999636</v>
      </c>
      <c r="H538" s="1">
        <f t="shared" si="103"/>
        <v>11.732738287524789</v>
      </c>
      <c r="I538" s="1">
        <f>IF(A538&lt;=$C$3,"",MAX(INDEX($D$15:$D$713,A538-$C$3):D537))</f>
        <v>14613.6</v>
      </c>
      <c r="J538" s="1">
        <f>IF(A538&lt;=$C$4,"",MIN(INDEX($E$15:$E$713,A538-$C$4):E537))</f>
        <v>14594.15</v>
      </c>
      <c r="K538" t="str">
        <f t="shared" si="97"/>
        <v/>
      </c>
      <c r="L538" s="1" t="str">
        <f t="shared" si="108"/>
        <v/>
      </c>
      <c r="M538" s="1">
        <f t="shared" si="98"/>
        <v>14590.605719702946</v>
      </c>
      <c r="N538" s="1">
        <f t="shared" si="99"/>
        <v>14626.13856059411</v>
      </c>
      <c r="O538" t="str">
        <f t="shared" si="109"/>
        <v>buy</v>
      </c>
      <c r="P538" s="1">
        <f t="shared" si="100"/>
        <v>14602.45</v>
      </c>
      <c r="Q538" s="1">
        <f t="shared" si="101"/>
        <v>11.844280297054576</v>
      </c>
      <c r="R538" t="str">
        <f t="shared" si="104"/>
        <v/>
      </c>
      <c r="S538" t="str">
        <f t="shared" si="102"/>
        <v/>
      </c>
      <c r="AA538" t="str">
        <f t="shared" si="106"/>
        <v/>
      </c>
      <c r="AB538" t="str">
        <f t="shared" si="105"/>
        <v/>
      </c>
    </row>
    <row r="539" spans="1:28" x14ac:dyDescent="0.3">
      <c r="A539">
        <v>525</v>
      </c>
      <c r="B539" t="s">
        <v>574</v>
      </c>
      <c r="C539">
        <v>14603.1</v>
      </c>
      <c r="D539">
        <v>14611.8</v>
      </c>
      <c r="E539">
        <v>14601.3</v>
      </c>
      <c r="F539">
        <v>14608.65</v>
      </c>
      <c r="G539" s="1">
        <f t="shared" si="107"/>
        <v>7.9500000000007276</v>
      </c>
      <c r="H539" s="1">
        <f t="shared" si="103"/>
        <v>11.543601373148586</v>
      </c>
      <c r="I539" s="1">
        <f>IF(A539&lt;=$C$3,"",MAX(INDEX($D$15:$D$713,A539-$C$3):D538))</f>
        <v>14608.1</v>
      </c>
      <c r="J539" s="1">
        <f>IF(A539&lt;=$C$4,"",MIN(INDEX($E$15:$E$713,A539-$C$4):E538))</f>
        <v>14594.15</v>
      </c>
      <c r="K539" t="str">
        <f t="shared" si="97"/>
        <v>buy</v>
      </c>
      <c r="L539" s="1">
        <f t="shared" si="108"/>
        <v>14608.1</v>
      </c>
      <c r="M539" s="1">
        <f t="shared" si="98"/>
        <v>14590.605719702946</v>
      </c>
      <c r="N539" s="1">
        <f t="shared" si="99"/>
        <v>14626.13856059411</v>
      </c>
      <c r="O539" t="str">
        <f t="shared" si="109"/>
        <v>buy</v>
      </c>
      <c r="P539" s="1">
        <f t="shared" si="100"/>
        <v>14602.45</v>
      </c>
      <c r="Q539" s="1">
        <f t="shared" si="101"/>
        <v>11.844280297054576</v>
      </c>
      <c r="R539" t="str">
        <f t="shared" si="104"/>
        <v/>
      </c>
      <c r="S539" t="str">
        <f t="shared" si="102"/>
        <v/>
      </c>
      <c r="AA539">
        <f t="shared" si="106"/>
        <v>1</v>
      </c>
      <c r="AB539">
        <f t="shared" si="105"/>
        <v>1</v>
      </c>
    </row>
    <row r="540" spans="1:28" x14ac:dyDescent="0.3">
      <c r="A540">
        <v>526</v>
      </c>
      <c r="B540" t="s">
        <v>575</v>
      </c>
      <c r="C540">
        <v>14608.65</v>
      </c>
      <c r="D540">
        <v>14611.7</v>
      </c>
      <c r="E540">
        <v>14602.3</v>
      </c>
      <c r="F540">
        <v>14605.5</v>
      </c>
      <c r="G540" s="1">
        <f t="shared" si="107"/>
        <v>10.5</v>
      </c>
      <c r="H540" s="1">
        <f t="shared" si="103"/>
        <v>11.491421304491158</v>
      </c>
      <c r="I540" s="1">
        <f>IF(A540&lt;=$C$3,"",MAX(INDEX($D$15:$D$713,A540-$C$3):D539))</f>
        <v>14611.8</v>
      </c>
      <c r="J540" s="1">
        <f>IF(A540&lt;=$C$4,"",MIN(INDEX($E$15:$E$713,A540-$C$4):E539))</f>
        <v>14594.15</v>
      </c>
      <c r="K540" t="str">
        <f t="shared" si="97"/>
        <v/>
      </c>
      <c r="L540" s="1" t="str">
        <f t="shared" si="108"/>
        <v/>
      </c>
      <c r="M540" s="1">
        <f t="shared" si="98"/>
        <v>14590.605719702946</v>
      </c>
      <c r="N540" s="1">
        <f t="shared" si="99"/>
        <v>14626.13856059411</v>
      </c>
      <c r="O540" t="str">
        <f t="shared" si="109"/>
        <v>buy</v>
      </c>
      <c r="P540" s="1">
        <f t="shared" si="100"/>
        <v>14602.45</v>
      </c>
      <c r="Q540" s="1">
        <f t="shared" si="101"/>
        <v>11.844280297054576</v>
      </c>
      <c r="R540" t="str">
        <f t="shared" si="104"/>
        <v/>
      </c>
      <c r="S540" t="str">
        <f t="shared" si="102"/>
        <v/>
      </c>
      <c r="AA540" t="str">
        <f t="shared" si="106"/>
        <v/>
      </c>
      <c r="AB540" t="str">
        <f t="shared" si="105"/>
        <v/>
      </c>
    </row>
    <row r="541" spans="1:28" x14ac:dyDescent="0.3">
      <c r="A541">
        <v>527</v>
      </c>
      <c r="B541" t="s">
        <v>576</v>
      </c>
      <c r="C541">
        <v>14605.65</v>
      </c>
      <c r="D541">
        <v>14612.8</v>
      </c>
      <c r="E541">
        <v>14597.4</v>
      </c>
      <c r="F541">
        <v>14601.15</v>
      </c>
      <c r="G541" s="1">
        <f t="shared" si="107"/>
        <v>9.4000000000014552</v>
      </c>
      <c r="H541" s="1">
        <f t="shared" si="103"/>
        <v>11.386850239266673</v>
      </c>
      <c r="I541" s="1">
        <f>IF(A541&lt;=$C$3,"",MAX(INDEX($D$15:$D$713,A541-$C$3):D540))</f>
        <v>14611.8</v>
      </c>
      <c r="J541" s="1">
        <f>IF(A541&lt;=$C$4,"",MIN(INDEX($E$15:$E$713,A541-$C$4):E540))</f>
        <v>14598</v>
      </c>
      <c r="K541" t="str">
        <f t="shared" si="97"/>
        <v>buy</v>
      </c>
      <c r="L541" s="1">
        <f t="shared" si="108"/>
        <v>14611.8</v>
      </c>
      <c r="M541" s="1">
        <f t="shared" si="98"/>
        <v>14590.605719702946</v>
      </c>
      <c r="N541" s="1">
        <f t="shared" si="99"/>
        <v>14626.13856059411</v>
      </c>
      <c r="O541" t="str">
        <f t="shared" si="109"/>
        <v>buy</v>
      </c>
      <c r="P541" s="1">
        <f t="shared" si="100"/>
        <v>14602.45</v>
      </c>
      <c r="Q541" s="1">
        <f t="shared" si="101"/>
        <v>11.844280297054576</v>
      </c>
      <c r="R541" t="str">
        <f t="shared" si="104"/>
        <v/>
      </c>
      <c r="S541" t="str">
        <f t="shared" si="102"/>
        <v/>
      </c>
      <c r="AA541">
        <f t="shared" si="106"/>
        <v>1</v>
      </c>
      <c r="AB541">
        <f t="shared" si="105"/>
        <v>1</v>
      </c>
    </row>
    <row r="542" spans="1:28" x14ac:dyDescent="0.3">
      <c r="A542">
        <v>528</v>
      </c>
      <c r="B542" t="s">
        <v>577</v>
      </c>
      <c r="C542">
        <v>14601.4</v>
      </c>
      <c r="D542">
        <v>14610.2</v>
      </c>
      <c r="E542">
        <v>14592.65</v>
      </c>
      <c r="F542">
        <v>14606</v>
      </c>
      <c r="G542" s="1">
        <f t="shared" si="107"/>
        <v>15.399999999999636</v>
      </c>
      <c r="H542" s="1">
        <f t="shared" si="103"/>
        <v>11.587507727303322</v>
      </c>
      <c r="I542" s="1">
        <f>IF(A542&lt;=$C$3,"",MAX(INDEX($D$15:$D$713,A542-$C$3):D541))</f>
        <v>14612.8</v>
      </c>
      <c r="J542" s="1">
        <f>IF(A542&lt;=$C$4,"",MIN(INDEX($E$15:$E$713,A542-$C$4):E541))</f>
        <v>14597.4</v>
      </c>
      <c r="K542" t="str">
        <f t="shared" si="97"/>
        <v>sell</v>
      </c>
      <c r="L542" s="1">
        <f t="shared" si="108"/>
        <v>14597.4</v>
      </c>
      <c r="M542" s="1">
        <f t="shared" si="98"/>
        <v>14590.605719702946</v>
      </c>
      <c r="N542" s="1">
        <f t="shared" si="99"/>
        <v>14626.13856059411</v>
      </c>
      <c r="O542" t="str">
        <f t="shared" si="109"/>
        <v>buy</v>
      </c>
      <c r="P542" s="1">
        <f t="shared" si="100"/>
        <v>14602.45</v>
      </c>
      <c r="Q542" s="1">
        <f t="shared" si="101"/>
        <v>11.844280297054576</v>
      </c>
      <c r="R542" t="str">
        <f t="shared" si="104"/>
        <v/>
      </c>
      <c r="S542" t="str">
        <f t="shared" si="102"/>
        <v/>
      </c>
      <c r="AA542" t="str">
        <f t="shared" si="106"/>
        <v/>
      </c>
      <c r="AB542" t="str">
        <f t="shared" si="105"/>
        <v/>
      </c>
    </row>
    <row r="543" spans="1:28" x14ac:dyDescent="0.3">
      <c r="A543">
        <v>529</v>
      </c>
      <c r="B543" t="s">
        <v>578</v>
      </c>
      <c r="C543">
        <v>14605.75</v>
      </c>
      <c r="D543">
        <v>14611.2</v>
      </c>
      <c r="E543">
        <v>14597.85</v>
      </c>
      <c r="F543">
        <v>14602.9</v>
      </c>
      <c r="G543" s="1">
        <f t="shared" si="107"/>
        <v>17.550000000001091</v>
      </c>
      <c r="H543" s="1">
        <f t="shared" si="103"/>
        <v>11.88563234093821</v>
      </c>
      <c r="I543" s="1">
        <f>IF(A543&lt;=$C$3,"",MAX(INDEX($D$15:$D$713,A543-$C$3):D542))</f>
        <v>14612.8</v>
      </c>
      <c r="J543" s="1">
        <f>IF(A543&lt;=$C$4,"",MIN(INDEX($E$15:$E$713,A543-$C$4):E542))</f>
        <v>14592.65</v>
      </c>
      <c r="K543" t="str">
        <f t="shared" si="97"/>
        <v/>
      </c>
      <c r="L543" s="1" t="str">
        <f t="shared" si="108"/>
        <v/>
      </c>
      <c r="M543" s="1">
        <f t="shared" si="98"/>
        <v>14590.605719702946</v>
      </c>
      <c r="N543" s="1">
        <f t="shared" si="99"/>
        <v>14626.13856059411</v>
      </c>
      <c r="O543" t="str">
        <f t="shared" si="109"/>
        <v>buy</v>
      </c>
      <c r="P543" s="1">
        <f t="shared" si="100"/>
        <v>14602.45</v>
      </c>
      <c r="Q543" s="1">
        <f t="shared" si="101"/>
        <v>11.844280297054576</v>
      </c>
      <c r="R543" t="str">
        <f t="shared" si="104"/>
        <v/>
      </c>
      <c r="S543" t="str">
        <f t="shared" si="102"/>
        <v/>
      </c>
      <c r="AA543" t="str">
        <f t="shared" si="106"/>
        <v/>
      </c>
      <c r="AB543" t="str">
        <f t="shared" si="105"/>
        <v/>
      </c>
    </row>
    <row r="544" spans="1:28" x14ac:dyDescent="0.3">
      <c r="A544">
        <v>530</v>
      </c>
      <c r="B544" t="s">
        <v>579</v>
      </c>
      <c r="C544">
        <v>14603.55</v>
      </c>
      <c r="D544">
        <v>14609.3</v>
      </c>
      <c r="E544">
        <v>14597.6</v>
      </c>
      <c r="F544">
        <v>14599.5</v>
      </c>
      <c r="G544" s="1">
        <f t="shared" si="107"/>
        <v>13.350000000000364</v>
      </c>
      <c r="H544" s="1">
        <f t="shared" si="103"/>
        <v>11.958850723891318</v>
      </c>
      <c r="I544" s="1">
        <f>IF(A544&lt;=$C$3,"",MAX(INDEX($D$15:$D$713,A544-$C$3):D543))</f>
        <v>14612.8</v>
      </c>
      <c r="J544" s="1">
        <f>IF(A544&lt;=$C$4,"",MIN(INDEX($E$15:$E$713,A544-$C$4):E543))</f>
        <v>14592.65</v>
      </c>
      <c r="K544" t="str">
        <f t="shared" si="97"/>
        <v/>
      </c>
      <c r="L544" s="1" t="str">
        <f t="shared" si="108"/>
        <v/>
      </c>
      <c r="M544" s="1">
        <f t="shared" si="98"/>
        <v>14590.605719702946</v>
      </c>
      <c r="N544" s="1">
        <f t="shared" si="99"/>
        <v>14626.13856059411</v>
      </c>
      <c r="O544" t="str">
        <f t="shared" si="109"/>
        <v>buy</v>
      </c>
      <c r="P544" s="1">
        <f t="shared" si="100"/>
        <v>14602.45</v>
      </c>
      <c r="Q544" s="1">
        <f t="shared" si="101"/>
        <v>11.844280297054576</v>
      </c>
      <c r="R544" t="str">
        <f t="shared" si="104"/>
        <v/>
      </c>
      <c r="S544" t="str">
        <f t="shared" si="102"/>
        <v/>
      </c>
      <c r="AA544" t="str">
        <f t="shared" si="106"/>
        <v/>
      </c>
      <c r="AB544" t="str">
        <f t="shared" si="105"/>
        <v/>
      </c>
    </row>
    <row r="545" spans="1:28" x14ac:dyDescent="0.3">
      <c r="A545">
        <v>531</v>
      </c>
      <c r="B545" t="s">
        <v>580</v>
      </c>
      <c r="C545">
        <v>14599.5</v>
      </c>
      <c r="D545">
        <v>14606.55</v>
      </c>
      <c r="E545">
        <v>14597.6</v>
      </c>
      <c r="F545">
        <v>14603.8</v>
      </c>
      <c r="G545" s="1">
        <f t="shared" si="107"/>
        <v>11.699999999998909</v>
      </c>
      <c r="H545" s="1">
        <f t="shared" si="103"/>
        <v>11.945908187696698</v>
      </c>
      <c r="I545" s="1">
        <f>IF(A545&lt;=$C$3,"",MAX(INDEX($D$15:$D$713,A545-$C$3):D544))</f>
        <v>14611.2</v>
      </c>
      <c r="J545" s="1">
        <f>IF(A545&lt;=$C$4,"",MIN(INDEX($E$15:$E$713,A545-$C$4):E544))</f>
        <v>14592.65</v>
      </c>
      <c r="K545" t="str">
        <f t="shared" si="97"/>
        <v/>
      </c>
      <c r="L545" s="1" t="str">
        <f t="shared" si="108"/>
        <v/>
      </c>
      <c r="M545" s="1">
        <f t="shared" si="98"/>
        <v>14590.605719702946</v>
      </c>
      <c r="N545" s="1">
        <f t="shared" si="99"/>
        <v>14626.13856059411</v>
      </c>
      <c r="O545" t="str">
        <f t="shared" si="109"/>
        <v>buy</v>
      </c>
      <c r="P545" s="1">
        <f t="shared" si="100"/>
        <v>14602.45</v>
      </c>
      <c r="Q545" s="1">
        <f t="shared" si="101"/>
        <v>11.844280297054576</v>
      </c>
      <c r="R545" t="str">
        <f t="shared" si="104"/>
        <v/>
      </c>
      <c r="S545" t="str">
        <f t="shared" si="102"/>
        <v/>
      </c>
      <c r="AA545" t="str">
        <f t="shared" si="106"/>
        <v/>
      </c>
      <c r="AB545" t="str">
        <f t="shared" si="105"/>
        <v/>
      </c>
    </row>
    <row r="546" spans="1:28" x14ac:dyDescent="0.3">
      <c r="A546">
        <v>532</v>
      </c>
      <c r="B546" t="s">
        <v>581</v>
      </c>
      <c r="C546">
        <v>14603.15</v>
      </c>
      <c r="D546">
        <v>14606.85</v>
      </c>
      <c r="E546">
        <v>14598.55</v>
      </c>
      <c r="F546">
        <v>14601.9</v>
      </c>
      <c r="G546" s="1">
        <f t="shared" si="107"/>
        <v>8.9499999999989086</v>
      </c>
      <c r="H546" s="1">
        <f t="shared" si="103"/>
        <v>11.796112778311809</v>
      </c>
      <c r="I546" s="1">
        <f>IF(A546&lt;=$C$3,"",MAX(INDEX($D$15:$D$713,A546-$C$3):D545))</f>
        <v>14611.2</v>
      </c>
      <c r="J546" s="1">
        <f>IF(A546&lt;=$C$4,"",MIN(INDEX($E$15:$E$713,A546-$C$4):E545))</f>
        <v>14597.6</v>
      </c>
      <c r="K546" t="str">
        <f t="shared" si="97"/>
        <v/>
      </c>
      <c r="L546" s="1" t="str">
        <f t="shared" si="108"/>
        <v/>
      </c>
      <c r="M546" s="1">
        <f t="shared" si="98"/>
        <v>14590.605719702946</v>
      </c>
      <c r="N546" s="1">
        <f t="shared" si="99"/>
        <v>14626.13856059411</v>
      </c>
      <c r="O546" t="str">
        <f t="shared" si="109"/>
        <v>buy</v>
      </c>
      <c r="P546" s="1">
        <f t="shared" si="100"/>
        <v>14602.45</v>
      </c>
      <c r="Q546" s="1">
        <f t="shared" si="101"/>
        <v>11.844280297054576</v>
      </c>
      <c r="R546" t="str">
        <f t="shared" si="104"/>
        <v/>
      </c>
      <c r="S546" t="str">
        <f t="shared" si="102"/>
        <v/>
      </c>
      <c r="AA546" t="str">
        <f t="shared" si="106"/>
        <v/>
      </c>
      <c r="AB546" t="str">
        <f t="shared" si="105"/>
        <v/>
      </c>
    </row>
    <row r="547" spans="1:28" x14ac:dyDescent="0.3">
      <c r="A547">
        <v>533</v>
      </c>
      <c r="B547" t="s">
        <v>582</v>
      </c>
      <c r="C547">
        <v>14601.8</v>
      </c>
      <c r="D547">
        <v>14610.55</v>
      </c>
      <c r="E547">
        <v>14594.35</v>
      </c>
      <c r="F547">
        <v>14602.35</v>
      </c>
      <c r="G547" s="1">
        <f t="shared" si="107"/>
        <v>8.3000000000010914</v>
      </c>
      <c r="H547" s="1">
        <f t="shared" si="103"/>
        <v>11.621307139396274</v>
      </c>
      <c r="I547" s="1">
        <f>IF(A547&lt;=$C$3,"",MAX(INDEX($D$15:$D$713,A547-$C$3):D546))</f>
        <v>14609.3</v>
      </c>
      <c r="J547" s="1">
        <f>IF(A547&lt;=$C$4,"",MIN(INDEX($E$15:$E$713,A547-$C$4):E546))</f>
        <v>14597.6</v>
      </c>
      <c r="K547" t="str">
        <f t="shared" si="97"/>
        <v>buy</v>
      </c>
      <c r="L547" s="1">
        <f t="shared" si="108"/>
        <v>14609.3</v>
      </c>
      <c r="M547" s="1">
        <f t="shared" si="98"/>
        <v>14590.605719702946</v>
      </c>
      <c r="N547" s="1">
        <f t="shared" si="99"/>
        <v>14626.13856059411</v>
      </c>
      <c r="O547" t="str">
        <f t="shared" si="109"/>
        <v>buy</v>
      </c>
      <c r="P547" s="1">
        <f t="shared" si="100"/>
        <v>14602.45</v>
      </c>
      <c r="Q547" s="1">
        <f t="shared" si="101"/>
        <v>11.844280297054576</v>
      </c>
      <c r="R547" t="str">
        <f t="shared" si="104"/>
        <v/>
      </c>
      <c r="S547" t="str">
        <f t="shared" si="102"/>
        <v/>
      </c>
      <c r="AA547">
        <f t="shared" si="106"/>
        <v>1</v>
      </c>
      <c r="AB547">
        <f t="shared" si="105"/>
        <v>1</v>
      </c>
    </row>
    <row r="548" spans="1:28" x14ac:dyDescent="0.3">
      <c r="A548">
        <v>534</v>
      </c>
      <c r="B548" t="s">
        <v>583</v>
      </c>
      <c r="C548">
        <v>14601.65</v>
      </c>
      <c r="D548">
        <v>14607.05</v>
      </c>
      <c r="E548">
        <v>14595.65</v>
      </c>
      <c r="F548">
        <v>14604.4</v>
      </c>
      <c r="G548" s="1">
        <f t="shared" si="107"/>
        <v>16.199999999998909</v>
      </c>
      <c r="H548" s="1">
        <f t="shared" si="103"/>
        <v>11.850241782426405</v>
      </c>
      <c r="I548" s="1">
        <f>IF(A548&lt;=$C$3,"",MAX(INDEX($D$15:$D$713,A548-$C$3):D547))</f>
        <v>14610.55</v>
      </c>
      <c r="J548" s="1">
        <f>IF(A548&lt;=$C$4,"",MIN(INDEX($E$15:$E$713,A548-$C$4):E547))</f>
        <v>14594.35</v>
      </c>
      <c r="K548" t="str">
        <f t="shared" si="97"/>
        <v/>
      </c>
      <c r="L548" s="1" t="str">
        <f t="shared" si="108"/>
        <v/>
      </c>
      <c r="M548" s="1">
        <f t="shared" si="98"/>
        <v>14590.605719702946</v>
      </c>
      <c r="N548" s="1">
        <f t="shared" si="99"/>
        <v>14626.13856059411</v>
      </c>
      <c r="O548" t="str">
        <f t="shared" si="109"/>
        <v>buy</v>
      </c>
      <c r="P548" s="1">
        <f t="shared" si="100"/>
        <v>14602.45</v>
      </c>
      <c r="Q548" s="1">
        <f t="shared" si="101"/>
        <v>11.844280297054576</v>
      </c>
      <c r="R548" t="str">
        <f t="shared" si="104"/>
        <v/>
      </c>
      <c r="S548" t="str">
        <f t="shared" si="102"/>
        <v/>
      </c>
      <c r="AA548" t="str">
        <f t="shared" si="106"/>
        <v/>
      </c>
      <c r="AB548" t="str">
        <f t="shared" si="105"/>
        <v/>
      </c>
    </row>
    <row r="549" spans="1:28" x14ac:dyDescent="0.3">
      <c r="A549">
        <v>535</v>
      </c>
      <c r="B549" t="s">
        <v>584</v>
      </c>
      <c r="C549">
        <v>14604.75</v>
      </c>
      <c r="D549">
        <v>14613.1</v>
      </c>
      <c r="E549">
        <v>14597.8</v>
      </c>
      <c r="F549">
        <v>14610.25</v>
      </c>
      <c r="G549" s="1">
        <f t="shared" si="107"/>
        <v>11.399999999999636</v>
      </c>
      <c r="H549" s="1">
        <f t="shared" si="103"/>
        <v>11.827729693305066</v>
      </c>
      <c r="I549" s="1">
        <f>IF(A549&lt;=$C$3,"",MAX(INDEX($D$15:$D$713,A549-$C$3):D548))</f>
        <v>14610.55</v>
      </c>
      <c r="J549" s="1">
        <f>IF(A549&lt;=$C$4,"",MIN(INDEX($E$15:$E$713,A549-$C$4):E548))</f>
        <v>14594.35</v>
      </c>
      <c r="K549" t="str">
        <f t="shared" ref="K549:K612" si="110">IF(D549&gt;=I549,"buy",IF(E549&lt;=J549,"sell",""))</f>
        <v>buy</v>
      </c>
      <c r="L549" s="1">
        <f t="shared" si="108"/>
        <v>14610.55</v>
      </c>
      <c r="M549" s="1">
        <f t="shared" ref="M549:M612" si="111">IF(O549="buy",P549-$C$6*Q549,IF(O549="sell",P549+$C$6*Q549,""))</f>
        <v>14590.605719702946</v>
      </c>
      <c r="N549" s="1">
        <f t="shared" ref="N549:N612" si="112">IF(O549="buy",P549+$C$7*Q549,IF(O549="sell",P549-$C$7*Q549,""))</f>
        <v>14626.13856059411</v>
      </c>
      <c r="O549" t="str">
        <f t="shared" si="109"/>
        <v>buy</v>
      </c>
      <c r="P549" s="1">
        <f t="shared" ref="P549:P612" si="113">IF(O548=O549,P548,IF(OR(O549="buy",O549="sell"),L549,""))</f>
        <v>14602.45</v>
      </c>
      <c r="Q549" s="1">
        <f t="shared" ref="Q549:Q612" si="114">IF(O548=O549,Q548,IF(OR(O549="buy",O549="sell"),H549,""))</f>
        <v>11.844280297054576</v>
      </c>
      <c r="R549" t="str">
        <f t="shared" si="104"/>
        <v/>
      </c>
      <c r="S549" t="str">
        <f t="shared" ref="S549:S612" si="115">IF(OR(O548="",O548="SL",O548="TP"),K549,"")</f>
        <v/>
      </c>
      <c r="AA549">
        <f t="shared" si="106"/>
        <v>1</v>
      </c>
      <c r="AB549">
        <f t="shared" si="105"/>
        <v>1</v>
      </c>
    </row>
    <row r="550" spans="1:28" x14ac:dyDescent="0.3">
      <c r="A550">
        <v>536</v>
      </c>
      <c r="B550" t="s">
        <v>585</v>
      </c>
      <c r="C550">
        <v>14610.25</v>
      </c>
      <c r="D550">
        <v>14615.5</v>
      </c>
      <c r="E550">
        <v>14601.45</v>
      </c>
      <c r="F550">
        <v>14608.65</v>
      </c>
      <c r="G550" s="1">
        <f t="shared" si="107"/>
        <v>15.300000000001091</v>
      </c>
      <c r="H550" s="1">
        <f t="shared" ref="H550:H613" si="116">(H549*(C$5-1)+G550)/C$5</f>
        <v>12.001343208639868</v>
      </c>
      <c r="I550" s="1">
        <f>IF(A550&lt;=$C$3,"",MAX(INDEX($D$15:$D$713,A550-$C$3):D549))</f>
        <v>14613.1</v>
      </c>
      <c r="J550" s="1">
        <f>IF(A550&lt;=$C$4,"",MIN(INDEX($E$15:$E$713,A550-$C$4):E549))</f>
        <v>14594.35</v>
      </c>
      <c r="K550" t="str">
        <f t="shared" si="110"/>
        <v>buy</v>
      </c>
      <c r="L550" s="1">
        <f t="shared" si="108"/>
        <v>14613.1</v>
      </c>
      <c r="M550" s="1">
        <f t="shared" si="111"/>
        <v>14590.605719702946</v>
      </c>
      <c r="N550" s="1">
        <f t="shared" si="112"/>
        <v>14626.13856059411</v>
      </c>
      <c r="O550" t="str">
        <f t="shared" si="109"/>
        <v>buy</v>
      </c>
      <c r="P550" s="1">
        <f t="shared" si="113"/>
        <v>14602.45</v>
      </c>
      <c r="Q550" s="1">
        <f t="shared" si="114"/>
        <v>11.844280297054576</v>
      </c>
      <c r="R550" t="str">
        <f t="shared" si="104"/>
        <v/>
      </c>
      <c r="S550" t="str">
        <f t="shared" si="115"/>
        <v/>
      </c>
      <c r="AA550">
        <f t="shared" si="106"/>
        <v>1</v>
      </c>
      <c r="AB550">
        <f t="shared" si="105"/>
        <v>1</v>
      </c>
    </row>
    <row r="551" spans="1:28" x14ac:dyDescent="0.3">
      <c r="A551">
        <v>537</v>
      </c>
      <c r="B551" t="s">
        <v>586</v>
      </c>
      <c r="C551">
        <v>14608.55</v>
      </c>
      <c r="D551">
        <v>14616.9</v>
      </c>
      <c r="E551">
        <v>14600</v>
      </c>
      <c r="F551">
        <v>14606.45</v>
      </c>
      <c r="G551" s="1">
        <f t="shared" si="107"/>
        <v>14.049999999999272</v>
      </c>
      <c r="H551" s="1">
        <f t="shared" si="116"/>
        <v>12.103776048207838</v>
      </c>
      <c r="I551" s="1">
        <f>IF(A551&lt;=$C$3,"",MAX(INDEX($D$15:$D$713,A551-$C$3):D550))</f>
        <v>14615.5</v>
      </c>
      <c r="J551" s="1">
        <f>IF(A551&lt;=$C$4,"",MIN(INDEX($E$15:$E$713,A551-$C$4):E550))</f>
        <v>14595.65</v>
      </c>
      <c r="K551" t="str">
        <f t="shared" si="110"/>
        <v>buy</v>
      </c>
      <c r="L551" s="1">
        <f t="shared" si="108"/>
        <v>14615.5</v>
      </c>
      <c r="M551" s="1">
        <f t="shared" si="111"/>
        <v>14590.605719702946</v>
      </c>
      <c r="N551" s="1">
        <f t="shared" si="112"/>
        <v>14626.13856059411</v>
      </c>
      <c r="O551" t="str">
        <f t="shared" si="109"/>
        <v>buy</v>
      </c>
      <c r="P551" s="1">
        <f t="shared" si="113"/>
        <v>14602.45</v>
      </c>
      <c r="Q551" s="1">
        <f t="shared" si="114"/>
        <v>11.844280297054576</v>
      </c>
      <c r="R551" t="str">
        <f t="shared" si="104"/>
        <v/>
      </c>
      <c r="S551" t="str">
        <f t="shared" si="115"/>
        <v/>
      </c>
      <c r="AA551">
        <f t="shared" si="106"/>
        <v>1</v>
      </c>
      <c r="AB551">
        <f t="shared" si="105"/>
        <v>1</v>
      </c>
    </row>
    <row r="552" spans="1:28" x14ac:dyDescent="0.3">
      <c r="A552">
        <v>538</v>
      </c>
      <c r="B552" t="s">
        <v>587</v>
      </c>
      <c r="C552">
        <v>14606.75</v>
      </c>
      <c r="D552">
        <v>14610.55</v>
      </c>
      <c r="E552">
        <v>14597.3</v>
      </c>
      <c r="F552">
        <v>14599.45</v>
      </c>
      <c r="G552" s="1">
        <f t="shared" si="107"/>
        <v>16.899999999999636</v>
      </c>
      <c r="H552" s="1">
        <f t="shared" si="116"/>
        <v>12.343587245797426</v>
      </c>
      <c r="I552" s="1">
        <f>IF(A552&lt;=$C$3,"",MAX(INDEX($D$15:$D$713,A552-$C$3):D551))</f>
        <v>14616.9</v>
      </c>
      <c r="J552" s="1">
        <f>IF(A552&lt;=$C$4,"",MIN(INDEX($E$15:$E$713,A552-$C$4):E551))</f>
        <v>14597.8</v>
      </c>
      <c r="K552" t="str">
        <f t="shared" si="110"/>
        <v>sell</v>
      </c>
      <c r="L552" s="1">
        <f t="shared" si="108"/>
        <v>14597.8</v>
      </c>
      <c r="M552" s="1">
        <f t="shared" si="111"/>
        <v>14590.605719702946</v>
      </c>
      <c r="N552" s="1">
        <f t="shared" si="112"/>
        <v>14626.13856059411</v>
      </c>
      <c r="O552" t="str">
        <f t="shared" si="109"/>
        <v>buy</v>
      </c>
      <c r="P552" s="1">
        <f t="shared" si="113"/>
        <v>14602.45</v>
      </c>
      <c r="Q552" s="1">
        <f t="shared" si="114"/>
        <v>11.844280297054576</v>
      </c>
      <c r="R552" t="str">
        <f t="shared" si="104"/>
        <v/>
      </c>
      <c r="S552" t="str">
        <f t="shared" si="115"/>
        <v/>
      </c>
      <c r="AA552" t="str">
        <f t="shared" si="106"/>
        <v/>
      </c>
      <c r="AB552" t="str">
        <f t="shared" si="105"/>
        <v/>
      </c>
    </row>
    <row r="553" spans="1:28" x14ac:dyDescent="0.3">
      <c r="A553">
        <v>539</v>
      </c>
      <c r="B553" t="s">
        <v>588</v>
      </c>
      <c r="C553">
        <v>14599</v>
      </c>
      <c r="D553">
        <v>14606.05</v>
      </c>
      <c r="E553">
        <v>14592.35</v>
      </c>
      <c r="F553">
        <v>14596.4</v>
      </c>
      <c r="G553" s="1">
        <f t="shared" si="107"/>
        <v>13.25</v>
      </c>
      <c r="H553" s="1">
        <f t="shared" si="116"/>
        <v>12.388907883507555</v>
      </c>
      <c r="I553" s="1">
        <f>IF(A553&lt;=$C$3,"",MAX(INDEX($D$15:$D$713,A553-$C$3):D552))</f>
        <v>14616.9</v>
      </c>
      <c r="J553" s="1">
        <f>IF(A553&lt;=$C$4,"",MIN(INDEX($E$15:$E$713,A553-$C$4):E552))</f>
        <v>14597.3</v>
      </c>
      <c r="K553" t="str">
        <f t="shared" si="110"/>
        <v>sell</v>
      </c>
      <c r="L553" s="1">
        <f t="shared" si="108"/>
        <v>14597.3</v>
      </c>
      <c r="M553" s="1">
        <f t="shared" si="111"/>
        <v>14590.605719702946</v>
      </c>
      <c r="N553" s="1">
        <f t="shared" si="112"/>
        <v>14626.13856059411</v>
      </c>
      <c r="O553" t="str">
        <f t="shared" si="109"/>
        <v>buy</v>
      </c>
      <c r="P553" s="1">
        <f t="shared" si="113"/>
        <v>14602.45</v>
      </c>
      <c r="Q553" s="1">
        <f t="shared" si="114"/>
        <v>11.844280297054576</v>
      </c>
      <c r="R553" t="str">
        <f t="shared" si="104"/>
        <v/>
      </c>
      <c r="S553" t="str">
        <f t="shared" si="115"/>
        <v/>
      </c>
      <c r="AA553" t="str">
        <f t="shared" si="106"/>
        <v/>
      </c>
      <c r="AB553" t="str">
        <f t="shared" si="105"/>
        <v/>
      </c>
    </row>
    <row r="554" spans="1:28" x14ac:dyDescent="0.3">
      <c r="A554">
        <v>540</v>
      </c>
      <c r="B554" t="s">
        <v>589</v>
      </c>
      <c r="C554">
        <v>14596.7</v>
      </c>
      <c r="D554">
        <v>14601.35</v>
      </c>
      <c r="E554">
        <v>14593.7</v>
      </c>
      <c r="F554">
        <v>14599.25</v>
      </c>
      <c r="G554" s="1">
        <f t="shared" si="107"/>
        <v>13.699999999998909</v>
      </c>
      <c r="H554" s="1">
        <f t="shared" si="116"/>
        <v>12.454462489332123</v>
      </c>
      <c r="I554" s="1">
        <f>IF(A554&lt;=$C$3,"",MAX(INDEX($D$15:$D$713,A554-$C$3):D553))</f>
        <v>14616.9</v>
      </c>
      <c r="J554" s="1">
        <f>IF(A554&lt;=$C$4,"",MIN(INDEX($E$15:$E$713,A554-$C$4):E553))</f>
        <v>14592.35</v>
      </c>
      <c r="K554" t="str">
        <f t="shared" si="110"/>
        <v/>
      </c>
      <c r="L554" s="1" t="str">
        <f t="shared" si="108"/>
        <v/>
      </c>
      <c r="M554" s="1">
        <f t="shared" si="111"/>
        <v>14590.605719702946</v>
      </c>
      <c r="N554" s="1">
        <f t="shared" si="112"/>
        <v>14626.13856059411</v>
      </c>
      <c r="O554" t="str">
        <f t="shared" si="109"/>
        <v>buy</v>
      </c>
      <c r="P554" s="1">
        <f t="shared" si="113"/>
        <v>14602.45</v>
      </c>
      <c r="Q554" s="1">
        <f t="shared" si="114"/>
        <v>11.844280297054576</v>
      </c>
      <c r="R554" t="str">
        <f t="shared" si="104"/>
        <v/>
      </c>
      <c r="S554" t="str">
        <f t="shared" si="115"/>
        <v/>
      </c>
      <c r="AA554" t="str">
        <f t="shared" si="106"/>
        <v/>
      </c>
      <c r="AB554" t="str">
        <f t="shared" si="105"/>
        <v/>
      </c>
    </row>
    <row r="555" spans="1:28" x14ac:dyDescent="0.3">
      <c r="A555">
        <v>541</v>
      </c>
      <c r="B555" t="s">
        <v>590</v>
      </c>
      <c r="C555">
        <v>14599.45</v>
      </c>
      <c r="D555">
        <v>14605.65</v>
      </c>
      <c r="E555">
        <v>14597.25</v>
      </c>
      <c r="F555">
        <v>14602.8</v>
      </c>
      <c r="G555" s="1">
        <f t="shared" si="107"/>
        <v>7.6499999999996362</v>
      </c>
      <c r="H555" s="1">
        <f t="shared" si="116"/>
        <v>12.214239364865499</v>
      </c>
      <c r="I555" s="1">
        <f>IF(A555&lt;=$C$3,"",MAX(INDEX($D$15:$D$713,A555-$C$3):D554))</f>
        <v>14610.55</v>
      </c>
      <c r="J555" s="1">
        <f>IF(A555&lt;=$C$4,"",MIN(INDEX($E$15:$E$713,A555-$C$4):E554))</f>
        <v>14592.35</v>
      </c>
      <c r="K555" t="str">
        <f t="shared" si="110"/>
        <v/>
      </c>
      <c r="L555" s="1" t="str">
        <f t="shared" si="108"/>
        <v/>
      </c>
      <c r="M555" s="1">
        <f t="shared" si="111"/>
        <v>14590.605719702946</v>
      </c>
      <c r="N555" s="1">
        <f t="shared" si="112"/>
        <v>14626.13856059411</v>
      </c>
      <c r="O555" t="str">
        <f t="shared" si="109"/>
        <v>buy</v>
      </c>
      <c r="P555" s="1">
        <f t="shared" si="113"/>
        <v>14602.45</v>
      </c>
      <c r="Q555" s="1">
        <f t="shared" si="114"/>
        <v>11.844280297054576</v>
      </c>
      <c r="R555" t="str">
        <f t="shared" si="104"/>
        <v/>
      </c>
      <c r="S555" t="str">
        <f t="shared" si="115"/>
        <v/>
      </c>
      <c r="AA555" t="str">
        <f t="shared" si="106"/>
        <v/>
      </c>
      <c r="AB555" t="str">
        <f t="shared" si="105"/>
        <v/>
      </c>
    </row>
    <row r="556" spans="1:28" x14ac:dyDescent="0.3">
      <c r="A556">
        <v>542</v>
      </c>
      <c r="B556" t="s">
        <v>591</v>
      </c>
      <c r="C556">
        <v>14603.3</v>
      </c>
      <c r="D556">
        <v>14611.3</v>
      </c>
      <c r="E556">
        <v>14595.85</v>
      </c>
      <c r="F556">
        <v>14609</v>
      </c>
      <c r="G556" s="1">
        <f t="shared" si="107"/>
        <v>8.3999999999996362</v>
      </c>
      <c r="H556" s="1">
        <f t="shared" si="116"/>
        <v>12.023527396622205</v>
      </c>
      <c r="I556" s="1">
        <f>IF(A556&lt;=$C$3,"",MAX(INDEX($D$15:$D$713,A556-$C$3):D555))</f>
        <v>14606.05</v>
      </c>
      <c r="J556" s="1">
        <f>IF(A556&lt;=$C$4,"",MIN(INDEX($E$15:$E$713,A556-$C$4):E555))</f>
        <v>14592.35</v>
      </c>
      <c r="K556" t="str">
        <f t="shared" si="110"/>
        <v>buy</v>
      </c>
      <c r="L556" s="1">
        <f t="shared" si="108"/>
        <v>14606.05</v>
      </c>
      <c r="M556" s="1">
        <f t="shared" si="111"/>
        <v>14590.605719702946</v>
      </c>
      <c r="N556" s="1">
        <f t="shared" si="112"/>
        <v>14626.13856059411</v>
      </c>
      <c r="O556" t="str">
        <f t="shared" si="109"/>
        <v>buy</v>
      </c>
      <c r="P556" s="1">
        <f t="shared" si="113"/>
        <v>14602.45</v>
      </c>
      <c r="Q556" s="1">
        <f t="shared" si="114"/>
        <v>11.844280297054576</v>
      </c>
      <c r="R556" t="str">
        <f t="shared" si="104"/>
        <v/>
      </c>
      <c r="S556" t="str">
        <f t="shared" si="115"/>
        <v/>
      </c>
      <c r="AA556">
        <f t="shared" si="106"/>
        <v>1</v>
      </c>
      <c r="AB556">
        <f t="shared" si="105"/>
        <v>1</v>
      </c>
    </row>
    <row r="557" spans="1:28" x14ac:dyDescent="0.3">
      <c r="A557">
        <v>543</v>
      </c>
      <c r="B557" t="s">
        <v>592</v>
      </c>
      <c r="C557">
        <v>14608.75</v>
      </c>
      <c r="D557">
        <v>14615.55</v>
      </c>
      <c r="E557">
        <v>14607.35</v>
      </c>
      <c r="F557">
        <v>14608.8</v>
      </c>
      <c r="G557" s="1">
        <f t="shared" si="107"/>
        <v>15.449999999998909</v>
      </c>
      <c r="H557" s="1">
        <f t="shared" si="116"/>
        <v>12.19485102679104</v>
      </c>
      <c r="I557" s="1">
        <f>IF(A557&lt;=$C$3,"",MAX(INDEX($D$15:$D$713,A557-$C$3):D556))</f>
        <v>14611.3</v>
      </c>
      <c r="J557" s="1">
        <f>IF(A557&lt;=$C$4,"",MIN(INDEX($E$15:$E$713,A557-$C$4):E556))</f>
        <v>14593.7</v>
      </c>
      <c r="K557" t="str">
        <f t="shared" si="110"/>
        <v>buy</v>
      </c>
      <c r="L557" s="1">
        <f t="shared" si="108"/>
        <v>14611.3</v>
      </c>
      <c r="M557" s="1">
        <f t="shared" si="111"/>
        <v>14590.605719702946</v>
      </c>
      <c r="N557" s="1">
        <f t="shared" si="112"/>
        <v>14626.13856059411</v>
      </c>
      <c r="O557" t="str">
        <f t="shared" si="109"/>
        <v>buy</v>
      </c>
      <c r="P557" s="1">
        <f t="shared" si="113"/>
        <v>14602.45</v>
      </c>
      <c r="Q557" s="1">
        <f t="shared" si="114"/>
        <v>11.844280297054576</v>
      </c>
      <c r="R557" t="str">
        <f t="shared" si="104"/>
        <v/>
      </c>
      <c r="S557" t="str">
        <f t="shared" si="115"/>
        <v/>
      </c>
      <c r="AA557">
        <f t="shared" si="106"/>
        <v>1</v>
      </c>
      <c r="AB557">
        <f t="shared" si="105"/>
        <v>1</v>
      </c>
    </row>
    <row r="558" spans="1:28" x14ac:dyDescent="0.3">
      <c r="A558">
        <v>544</v>
      </c>
      <c r="B558" t="s">
        <v>593</v>
      </c>
      <c r="C558">
        <v>14609.55</v>
      </c>
      <c r="D558">
        <v>14616</v>
      </c>
      <c r="E558">
        <v>14605.5</v>
      </c>
      <c r="F558">
        <v>14612.2</v>
      </c>
      <c r="G558" s="1">
        <f t="shared" si="107"/>
        <v>8.1999999999989086</v>
      </c>
      <c r="H558" s="1">
        <f t="shared" si="116"/>
        <v>11.995108475451435</v>
      </c>
      <c r="I558" s="1">
        <f>IF(A558&lt;=$C$3,"",MAX(INDEX($D$15:$D$713,A558-$C$3):D557))</f>
        <v>14615.55</v>
      </c>
      <c r="J558" s="1">
        <f>IF(A558&lt;=$C$4,"",MIN(INDEX($E$15:$E$713,A558-$C$4):E557))</f>
        <v>14595.85</v>
      </c>
      <c r="K558" t="str">
        <f t="shared" si="110"/>
        <v>buy</v>
      </c>
      <c r="L558" s="1">
        <f t="shared" si="108"/>
        <v>14615.55</v>
      </c>
      <c r="M558" s="1">
        <f t="shared" si="111"/>
        <v>14590.605719702946</v>
      </c>
      <c r="N558" s="1">
        <f t="shared" si="112"/>
        <v>14626.13856059411</v>
      </c>
      <c r="O558" t="str">
        <f t="shared" si="109"/>
        <v>buy</v>
      </c>
      <c r="P558" s="1">
        <f t="shared" si="113"/>
        <v>14602.45</v>
      </c>
      <c r="Q558" s="1">
        <f t="shared" si="114"/>
        <v>11.844280297054576</v>
      </c>
      <c r="R558" t="str">
        <f t="shared" si="104"/>
        <v/>
      </c>
      <c r="S558" t="str">
        <f t="shared" si="115"/>
        <v/>
      </c>
      <c r="AA558">
        <f t="shared" si="106"/>
        <v>1</v>
      </c>
      <c r="AB558">
        <f t="shared" si="105"/>
        <v>1</v>
      </c>
    </row>
    <row r="559" spans="1:28" x14ac:dyDescent="0.3">
      <c r="A559">
        <v>545</v>
      </c>
      <c r="B559" t="s">
        <v>594</v>
      </c>
      <c r="C559">
        <v>14612.1</v>
      </c>
      <c r="D559">
        <v>14619.35</v>
      </c>
      <c r="E559">
        <v>14608.65</v>
      </c>
      <c r="F559">
        <v>14614.25</v>
      </c>
      <c r="G559" s="1">
        <f t="shared" si="107"/>
        <v>10.5</v>
      </c>
      <c r="H559" s="1">
        <f t="shared" si="116"/>
        <v>11.920353051678862</v>
      </c>
      <c r="I559" s="1">
        <f>IF(A559&lt;=$C$3,"",MAX(INDEX($D$15:$D$713,A559-$C$3):D558))</f>
        <v>14616</v>
      </c>
      <c r="J559" s="1">
        <f>IF(A559&lt;=$C$4,"",MIN(INDEX($E$15:$E$713,A559-$C$4):E558))</f>
        <v>14595.85</v>
      </c>
      <c r="K559" t="str">
        <f t="shared" si="110"/>
        <v>buy</v>
      </c>
      <c r="L559" s="1">
        <f t="shared" si="108"/>
        <v>14616</v>
      </c>
      <c r="M559" s="1">
        <f t="shared" si="111"/>
        <v>14590.605719702946</v>
      </c>
      <c r="N559" s="1">
        <f t="shared" si="112"/>
        <v>14626.13856059411</v>
      </c>
      <c r="O559" t="str">
        <f t="shared" si="109"/>
        <v>buy</v>
      </c>
      <c r="P559" s="1">
        <f t="shared" si="113"/>
        <v>14602.45</v>
      </c>
      <c r="Q559" s="1">
        <f t="shared" si="114"/>
        <v>11.844280297054576</v>
      </c>
      <c r="R559" t="str">
        <f t="shared" si="104"/>
        <v/>
      </c>
      <c r="S559" t="str">
        <f t="shared" si="115"/>
        <v/>
      </c>
      <c r="AA559">
        <f t="shared" si="106"/>
        <v>1</v>
      </c>
      <c r="AB559">
        <f t="shared" si="105"/>
        <v>1</v>
      </c>
    </row>
    <row r="560" spans="1:28" x14ac:dyDescent="0.3">
      <c r="A560">
        <v>546</v>
      </c>
      <c r="B560" t="s">
        <v>595</v>
      </c>
      <c r="C560">
        <v>14614.25</v>
      </c>
      <c r="D560">
        <v>14620.55</v>
      </c>
      <c r="E560">
        <v>14605.8</v>
      </c>
      <c r="F560">
        <v>14617.85</v>
      </c>
      <c r="G560" s="1">
        <f t="shared" si="107"/>
        <v>10.700000000000728</v>
      </c>
      <c r="H560" s="1">
        <f t="shared" si="116"/>
        <v>11.859335399094956</v>
      </c>
      <c r="I560" s="1">
        <f>IF(A560&lt;=$C$3,"",MAX(INDEX($D$15:$D$713,A560-$C$3):D559))</f>
        <v>14619.35</v>
      </c>
      <c r="J560" s="1">
        <f>IF(A560&lt;=$C$4,"",MIN(INDEX($E$15:$E$713,A560-$C$4):E559))</f>
        <v>14605.5</v>
      </c>
      <c r="K560" t="str">
        <f t="shared" si="110"/>
        <v>buy</v>
      </c>
      <c r="L560" s="1">
        <f t="shared" si="108"/>
        <v>14619.35</v>
      </c>
      <c r="M560" s="1">
        <f t="shared" si="111"/>
        <v>14590.605719702946</v>
      </c>
      <c r="N560" s="1">
        <f t="shared" si="112"/>
        <v>14626.13856059411</v>
      </c>
      <c r="O560" t="str">
        <f t="shared" si="109"/>
        <v>buy</v>
      </c>
      <c r="P560" s="1">
        <f t="shared" si="113"/>
        <v>14602.45</v>
      </c>
      <c r="Q560" s="1">
        <f t="shared" si="114"/>
        <v>11.844280297054576</v>
      </c>
      <c r="R560" t="str">
        <f t="shared" si="104"/>
        <v/>
      </c>
      <c r="S560" t="str">
        <f t="shared" si="115"/>
        <v/>
      </c>
      <c r="AA560">
        <f t="shared" si="106"/>
        <v>1</v>
      </c>
      <c r="AB560">
        <f t="shared" si="105"/>
        <v>1</v>
      </c>
    </row>
    <row r="561" spans="1:28" x14ac:dyDescent="0.3">
      <c r="A561">
        <v>547</v>
      </c>
      <c r="B561" t="s">
        <v>596</v>
      </c>
      <c r="C561">
        <v>14617.75</v>
      </c>
      <c r="D561">
        <v>14623.9</v>
      </c>
      <c r="E561">
        <v>14616.2</v>
      </c>
      <c r="F561">
        <v>14617.35</v>
      </c>
      <c r="G561" s="1">
        <f t="shared" si="107"/>
        <v>14.75</v>
      </c>
      <c r="H561" s="1">
        <f t="shared" si="116"/>
        <v>12.003868629140209</v>
      </c>
      <c r="I561" s="1">
        <f>IF(A561&lt;=$C$3,"",MAX(INDEX($D$15:$D$713,A561-$C$3):D560))</f>
        <v>14620.55</v>
      </c>
      <c r="J561" s="1">
        <f>IF(A561&lt;=$C$4,"",MIN(INDEX($E$15:$E$713,A561-$C$4):E560))</f>
        <v>14605.5</v>
      </c>
      <c r="K561" t="str">
        <f t="shared" si="110"/>
        <v>buy</v>
      </c>
      <c r="L561" s="1">
        <f t="shared" si="108"/>
        <v>14620.55</v>
      </c>
      <c r="M561" s="1">
        <f t="shared" si="111"/>
        <v>14590.605719702946</v>
      </c>
      <c r="N561" s="1">
        <f t="shared" si="112"/>
        <v>14626.13856059411</v>
      </c>
      <c r="O561" t="str">
        <f t="shared" si="109"/>
        <v>buy</v>
      </c>
      <c r="P561" s="1">
        <f t="shared" si="113"/>
        <v>14602.45</v>
      </c>
      <c r="Q561" s="1">
        <f t="shared" si="114"/>
        <v>11.844280297054576</v>
      </c>
      <c r="R561" t="str">
        <f t="shared" si="104"/>
        <v/>
      </c>
      <c r="S561" t="str">
        <f t="shared" si="115"/>
        <v/>
      </c>
      <c r="AA561">
        <f t="shared" si="106"/>
        <v>1</v>
      </c>
      <c r="AB561">
        <f t="shared" si="105"/>
        <v>1</v>
      </c>
    </row>
    <row r="562" spans="1:28" x14ac:dyDescent="0.3">
      <c r="A562">
        <v>548</v>
      </c>
      <c r="B562" t="s">
        <v>597</v>
      </c>
      <c r="C562">
        <v>14617.1</v>
      </c>
      <c r="D562">
        <v>14621.55</v>
      </c>
      <c r="E562">
        <v>14609.3</v>
      </c>
      <c r="F562">
        <v>14612.4</v>
      </c>
      <c r="G562" s="1">
        <f t="shared" si="107"/>
        <v>7.6999999999989086</v>
      </c>
      <c r="H562" s="1">
        <f t="shared" si="116"/>
        <v>11.788675197683144</v>
      </c>
      <c r="I562" s="1">
        <f>IF(A562&lt;=$C$3,"",MAX(INDEX($D$15:$D$713,A562-$C$3):D561))</f>
        <v>14623.9</v>
      </c>
      <c r="J562" s="1">
        <f>IF(A562&lt;=$C$4,"",MIN(INDEX($E$15:$E$713,A562-$C$4):E561))</f>
        <v>14605.8</v>
      </c>
      <c r="K562" t="str">
        <f t="shared" si="110"/>
        <v/>
      </c>
      <c r="L562" s="1" t="str">
        <f t="shared" si="108"/>
        <v/>
      </c>
      <c r="M562" s="1">
        <f t="shared" si="111"/>
        <v>14590.605719702946</v>
      </c>
      <c r="N562" s="1">
        <f t="shared" si="112"/>
        <v>14626.13856059411</v>
      </c>
      <c r="O562" t="str">
        <f t="shared" si="109"/>
        <v>buy</v>
      </c>
      <c r="P562" s="1">
        <f t="shared" si="113"/>
        <v>14602.45</v>
      </c>
      <c r="Q562" s="1">
        <f t="shared" si="114"/>
        <v>11.844280297054576</v>
      </c>
      <c r="R562" t="str">
        <f t="shared" si="104"/>
        <v/>
      </c>
      <c r="S562" t="str">
        <f t="shared" si="115"/>
        <v/>
      </c>
      <c r="AA562" t="str">
        <f t="shared" si="106"/>
        <v/>
      </c>
      <c r="AB562" t="str">
        <f t="shared" si="105"/>
        <v/>
      </c>
    </row>
    <row r="563" spans="1:28" x14ac:dyDescent="0.3">
      <c r="A563">
        <v>549</v>
      </c>
      <c r="B563" t="s">
        <v>598</v>
      </c>
      <c r="C563">
        <v>14612.15</v>
      </c>
      <c r="D563">
        <v>14615.35</v>
      </c>
      <c r="E563">
        <v>14608.6</v>
      </c>
      <c r="F563">
        <v>14610.95</v>
      </c>
      <c r="G563" s="1">
        <f t="shared" si="107"/>
        <v>12.25</v>
      </c>
      <c r="H563" s="1">
        <f t="shared" si="116"/>
        <v>11.811741437798988</v>
      </c>
      <c r="I563" s="1">
        <f>IF(A563&lt;=$C$3,"",MAX(INDEX($D$15:$D$713,A563-$C$3):D562))</f>
        <v>14623.9</v>
      </c>
      <c r="J563" s="1">
        <f>IF(A563&lt;=$C$4,"",MIN(INDEX($E$15:$E$713,A563-$C$4):E562))</f>
        <v>14605.8</v>
      </c>
      <c r="K563" t="str">
        <f t="shared" si="110"/>
        <v/>
      </c>
      <c r="L563" s="1" t="str">
        <f t="shared" si="108"/>
        <v/>
      </c>
      <c r="M563" s="1">
        <f t="shared" si="111"/>
        <v>14590.605719702946</v>
      </c>
      <c r="N563" s="1">
        <f t="shared" si="112"/>
        <v>14626.13856059411</v>
      </c>
      <c r="O563" t="str">
        <f t="shared" si="109"/>
        <v>buy</v>
      </c>
      <c r="P563" s="1">
        <f t="shared" si="113"/>
        <v>14602.45</v>
      </c>
      <c r="Q563" s="1">
        <f t="shared" si="114"/>
        <v>11.844280297054576</v>
      </c>
      <c r="R563" t="str">
        <f t="shared" ref="R563:R626" si="117">IF(AND(O562="buy",O563="SL"),M562-P562,IF(AND(O562="buy",O563="TP"),N562-P562,IF(AND(O562="sell",O563="SL"),P562-M562,IF(AND(O562="sell",O563="TP"),P562-N562,""))))</f>
        <v/>
      </c>
      <c r="S563" t="str">
        <f t="shared" si="115"/>
        <v/>
      </c>
      <c r="AA563" t="str">
        <f t="shared" si="106"/>
        <v/>
      </c>
      <c r="AB563" t="str">
        <f t="shared" si="105"/>
        <v/>
      </c>
    </row>
    <row r="564" spans="1:28" x14ac:dyDescent="0.3">
      <c r="A564">
        <v>550</v>
      </c>
      <c r="B564" t="s">
        <v>599</v>
      </c>
      <c r="C564">
        <v>14611.75</v>
      </c>
      <c r="D564">
        <v>14619.85</v>
      </c>
      <c r="E564">
        <v>14606.8</v>
      </c>
      <c r="F564">
        <v>14613.85</v>
      </c>
      <c r="G564" s="1">
        <f t="shared" si="107"/>
        <v>6.75</v>
      </c>
      <c r="H564" s="1">
        <f t="shared" si="116"/>
        <v>11.558654365909039</v>
      </c>
      <c r="I564" s="1">
        <f>IF(A564&lt;=$C$3,"",MAX(INDEX($D$15:$D$713,A564-$C$3):D563))</f>
        <v>14623.9</v>
      </c>
      <c r="J564" s="1">
        <f>IF(A564&lt;=$C$4,"",MIN(INDEX($E$15:$E$713,A564-$C$4):E563))</f>
        <v>14608.6</v>
      </c>
      <c r="K564" t="str">
        <f t="shared" si="110"/>
        <v>sell</v>
      </c>
      <c r="L564" s="1">
        <f t="shared" si="108"/>
        <v>14608.6</v>
      </c>
      <c r="M564" s="1">
        <f t="shared" si="111"/>
        <v>14590.605719702946</v>
      </c>
      <c r="N564" s="1">
        <f t="shared" si="112"/>
        <v>14626.13856059411</v>
      </c>
      <c r="O564" t="str">
        <f t="shared" si="109"/>
        <v>buy</v>
      </c>
      <c r="P564" s="1">
        <f t="shared" si="113"/>
        <v>14602.45</v>
      </c>
      <c r="Q564" s="1">
        <f t="shared" si="114"/>
        <v>11.844280297054576</v>
      </c>
      <c r="R564" t="str">
        <f t="shared" si="117"/>
        <v/>
      </c>
      <c r="S564" t="str">
        <f t="shared" si="115"/>
        <v/>
      </c>
      <c r="AA564" t="str">
        <f t="shared" si="106"/>
        <v/>
      </c>
      <c r="AB564" t="str">
        <f t="shared" si="105"/>
        <v/>
      </c>
    </row>
    <row r="565" spans="1:28" x14ac:dyDescent="0.3">
      <c r="A565">
        <v>551</v>
      </c>
      <c r="B565" t="s">
        <v>600</v>
      </c>
      <c r="C565">
        <v>14613.6</v>
      </c>
      <c r="D565">
        <v>14617.55</v>
      </c>
      <c r="E565">
        <v>14606.25</v>
      </c>
      <c r="F565">
        <v>14608.4</v>
      </c>
      <c r="G565" s="1">
        <f t="shared" si="107"/>
        <v>13.050000000001091</v>
      </c>
      <c r="H565" s="1">
        <f t="shared" si="116"/>
        <v>11.633221647613642</v>
      </c>
      <c r="I565" s="1">
        <f>IF(A565&lt;=$C$3,"",MAX(INDEX($D$15:$D$713,A565-$C$3):D564))</f>
        <v>14621.55</v>
      </c>
      <c r="J565" s="1">
        <f>IF(A565&lt;=$C$4,"",MIN(INDEX($E$15:$E$713,A565-$C$4):E564))</f>
        <v>14606.8</v>
      </c>
      <c r="K565" t="str">
        <f t="shared" si="110"/>
        <v>sell</v>
      </c>
      <c r="L565" s="1">
        <f t="shared" si="108"/>
        <v>14606.8</v>
      </c>
      <c r="M565" s="1">
        <f t="shared" si="111"/>
        <v>14590.605719702946</v>
      </c>
      <c r="N565" s="1">
        <f t="shared" si="112"/>
        <v>14626.13856059411</v>
      </c>
      <c r="O565" t="str">
        <f t="shared" si="109"/>
        <v>buy</v>
      </c>
      <c r="P565" s="1">
        <f t="shared" si="113"/>
        <v>14602.45</v>
      </c>
      <c r="Q565" s="1">
        <f t="shared" si="114"/>
        <v>11.844280297054576</v>
      </c>
      <c r="R565" t="str">
        <f t="shared" si="117"/>
        <v/>
      </c>
      <c r="S565" t="str">
        <f t="shared" si="115"/>
        <v/>
      </c>
      <c r="AA565" t="str">
        <f t="shared" si="106"/>
        <v/>
      </c>
      <c r="AB565" t="str">
        <f t="shared" si="105"/>
        <v/>
      </c>
    </row>
    <row r="566" spans="1:28" x14ac:dyDescent="0.3">
      <c r="A566">
        <v>552</v>
      </c>
      <c r="B566" t="s">
        <v>601</v>
      </c>
      <c r="C566">
        <v>14608.1</v>
      </c>
      <c r="D566">
        <v>14614.7</v>
      </c>
      <c r="E566">
        <v>14601.3</v>
      </c>
      <c r="F566">
        <v>14607.25</v>
      </c>
      <c r="G566" s="1">
        <f t="shared" si="107"/>
        <v>11.299999999999272</v>
      </c>
      <c r="H566" s="1">
        <f t="shared" si="116"/>
        <v>11.616560565232923</v>
      </c>
      <c r="I566" s="1">
        <f>IF(A566&lt;=$C$3,"",MAX(INDEX($D$15:$D$713,A566-$C$3):D565))</f>
        <v>14619.85</v>
      </c>
      <c r="J566" s="1">
        <f>IF(A566&lt;=$C$4,"",MIN(INDEX($E$15:$E$713,A566-$C$4):E565))</f>
        <v>14606.25</v>
      </c>
      <c r="K566" t="str">
        <f t="shared" si="110"/>
        <v>sell</v>
      </c>
      <c r="L566" s="1">
        <f t="shared" si="108"/>
        <v>14606.25</v>
      </c>
      <c r="M566" s="1">
        <f t="shared" si="111"/>
        <v>14590.605719702946</v>
      </c>
      <c r="N566" s="1">
        <f t="shared" si="112"/>
        <v>14626.13856059411</v>
      </c>
      <c r="O566" t="str">
        <f t="shared" si="109"/>
        <v>buy</v>
      </c>
      <c r="P566" s="1">
        <f t="shared" si="113"/>
        <v>14602.45</v>
      </c>
      <c r="Q566" s="1">
        <f t="shared" si="114"/>
        <v>11.844280297054576</v>
      </c>
      <c r="R566" t="str">
        <f t="shared" si="117"/>
        <v/>
      </c>
      <c r="S566" t="str">
        <f t="shared" si="115"/>
        <v/>
      </c>
      <c r="AA566" t="str">
        <f t="shared" si="106"/>
        <v/>
      </c>
      <c r="AB566" t="str">
        <f t="shared" si="105"/>
        <v/>
      </c>
    </row>
    <row r="567" spans="1:28" x14ac:dyDescent="0.3">
      <c r="A567">
        <v>553</v>
      </c>
      <c r="B567" t="s">
        <v>602</v>
      </c>
      <c r="C567">
        <v>14606.7</v>
      </c>
      <c r="D567">
        <v>14613</v>
      </c>
      <c r="E567">
        <v>14597.2</v>
      </c>
      <c r="F567">
        <v>14600.55</v>
      </c>
      <c r="G567" s="1">
        <f t="shared" si="107"/>
        <v>13.400000000001455</v>
      </c>
      <c r="H567" s="1">
        <f t="shared" si="116"/>
        <v>11.70573253697135</v>
      </c>
      <c r="I567" s="1">
        <f>IF(A567&lt;=$C$3,"",MAX(INDEX($D$15:$D$713,A567-$C$3):D566))</f>
        <v>14619.85</v>
      </c>
      <c r="J567" s="1">
        <f>IF(A567&lt;=$C$4,"",MIN(INDEX($E$15:$E$713,A567-$C$4):E566))</f>
        <v>14601.3</v>
      </c>
      <c r="K567" t="str">
        <f t="shared" si="110"/>
        <v>sell</v>
      </c>
      <c r="L567" s="1">
        <f t="shared" si="108"/>
        <v>14601.3</v>
      </c>
      <c r="M567" s="1">
        <f t="shared" si="111"/>
        <v>14590.605719702946</v>
      </c>
      <c r="N567" s="1">
        <f t="shared" si="112"/>
        <v>14626.13856059411</v>
      </c>
      <c r="O567" t="str">
        <f t="shared" si="109"/>
        <v>buy</v>
      </c>
      <c r="P567" s="1">
        <f t="shared" si="113"/>
        <v>14602.45</v>
      </c>
      <c r="Q567" s="1">
        <f t="shared" si="114"/>
        <v>11.844280297054576</v>
      </c>
      <c r="R567" t="str">
        <f t="shared" si="117"/>
        <v/>
      </c>
      <c r="S567" t="str">
        <f t="shared" si="115"/>
        <v/>
      </c>
      <c r="AA567" t="str">
        <f t="shared" si="106"/>
        <v/>
      </c>
      <c r="AB567" t="str">
        <f t="shared" si="105"/>
        <v/>
      </c>
    </row>
    <row r="568" spans="1:28" x14ac:dyDescent="0.3">
      <c r="A568">
        <v>554</v>
      </c>
      <c r="B568" t="s">
        <v>603</v>
      </c>
      <c r="C568">
        <v>14600</v>
      </c>
      <c r="D568">
        <v>14608.6</v>
      </c>
      <c r="E568">
        <v>14593.95</v>
      </c>
      <c r="F568">
        <v>14602.95</v>
      </c>
      <c r="G568" s="1">
        <f t="shared" si="107"/>
        <v>15.799999999999272</v>
      </c>
      <c r="H568" s="1">
        <f t="shared" si="116"/>
        <v>11.910445910122746</v>
      </c>
      <c r="I568" s="1">
        <f>IF(A568&lt;=$C$3,"",MAX(INDEX($D$15:$D$713,A568-$C$3):D567))</f>
        <v>14617.55</v>
      </c>
      <c r="J568" s="1">
        <f>IF(A568&lt;=$C$4,"",MIN(INDEX($E$15:$E$713,A568-$C$4):E567))</f>
        <v>14597.2</v>
      </c>
      <c r="K568" t="str">
        <f t="shared" si="110"/>
        <v>sell</v>
      </c>
      <c r="L568" s="1">
        <f t="shared" si="108"/>
        <v>14597.2</v>
      </c>
      <c r="M568" s="1">
        <f t="shared" si="111"/>
        <v>14590.605719702946</v>
      </c>
      <c r="N568" s="1">
        <f t="shared" si="112"/>
        <v>14626.13856059411</v>
      </c>
      <c r="O568" t="str">
        <f t="shared" si="109"/>
        <v>buy</v>
      </c>
      <c r="P568" s="1">
        <f t="shared" si="113"/>
        <v>14602.45</v>
      </c>
      <c r="Q568" s="1">
        <f t="shared" si="114"/>
        <v>11.844280297054576</v>
      </c>
      <c r="R568" t="str">
        <f t="shared" si="117"/>
        <v/>
      </c>
      <c r="S568" t="str">
        <f t="shared" si="115"/>
        <v/>
      </c>
      <c r="AA568" t="str">
        <f t="shared" si="106"/>
        <v/>
      </c>
      <c r="AB568" t="str">
        <f t="shared" si="105"/>
        <v/>
      </c>
    </row>
    <row r="569" spans="1:28" x14ac:dyDescent="0.3">
      <c r="A569">
        <v>555</v>
      </c>
      <c r="B569" t="s">
        <v>604</v>
      </c>
      <c r="C569">
        <v>14603.35</v>
      </c>
      <c r="D569">
        <v>14608.65</v>
      </c>
      <c r="E569">
        <v>14600.85</v>
      </c>
      <c r="F569">
        <v>14605.7</v>
      </c>
      <c r="G569" s="1">
        <f t="shared" si="107"/>
        <v>14.649999999999636</v>
      </c>
      <c r="H569" s="1">
        <f t="shared" si="116"/>
        <v>12.047423614616591</v>
      </c>
      <c r="I569" s="1">
        <f>IF(A569&lt;=$C$3,"",MAX(INDEX($D$15:$D$713,A569-$C$3):D568))</f>
        <v>14614.7</v>
      </c>
      <c r="J569" s="1">
        <f>IF(A569&lt;=$C$4,"",MIN(INDEX($E$15:$E$713,A569-$C$4):E568))</f>
        <v>14593.95</v>
      </c>
      <c r="K569" t="str">
        <f t="shared" si="110"/>
        <v/>
      </c>
      <c r="L569" s="1" t="str">
        <f t="shared" si="108"/>
        <v/>
      </c>
      <c r="M569" s="1">
        <f t="shared" si="111"/>
        <v>14590.605719702946</v>
      </c>
      <c r="N569" s="1">
        <f t="shared" si="112"/>
        <v>14626.13856059411</v>
      </c>
      <c r="O569" t="str">
        <f t="shared" si="109"/>
        <v>buy</v>
      </c>
      <c r="P569" s="1">
        <f t="shared" si="113"/>
        <v>14602.45</v>
      </c>
      <c r="Q569" s="1">
        <f t="shared" si="114"/>
        <v>11.844280297054576</v>
      </c>
      <c r="R569" t="str">
        <f t="shared" si="117"/>
        <v/>
      </c>
      <c r="S569" t="str">
        <f t="shared" si="115"/>
        <v/>
      </c>
      <c r="AA569" t="str">
        <f t="shared" si="106"/>
        <v/>
      </c>
      <c r="AB569" t="str">
        <f t="shared" si="105"/>
        <v/>
      </c>
    </row>
    <row r="570" spans="1:28" x14ac:dyDescent="0.3">
      <c r="A570">
        <v>556</v>
      </c>
      <c r="B570" t="s">
        <v>605</v>
      </c>
      <c r="C570">
        <v>14605.75</v>
      </c>
      <c r="D570">
        <v>14611.3</v>
      </c>
      <c r="E570">
        <v>14596.8</v>
      </c>
      <c r="F570">
        <v>14605.25</v>
      </c>
      <c r="G570" s="1">
        <f t="shared" si="107"/>
        <v>7.7999999999992724</v>
      </c>
      <c r="H570" s="1">
        <f t="shared" si="116"/>
        <v>11.835052433885725</v>
      </c>
      <c r="I570" s="1">
        <f>IF(A570&lt;=$C$3,"",MAX(INDEX($D$15:$D$713,A570-$C$3):D569))</f>
        <v>14613</v>
      </c>
      <c r="J570" s="1">
        <f>IF(A570&lt;=$C$4,"",MIN(INDEX($E$15:$E$713,A570-$C$4):E569))</f>
        <v>14593.95</v>
      </c>
      <c r="K570" t="str">
        <f t="shared" si="110"/>
        <v/>
      </c>
      <c r="L570" s="1" t="str">
        <f t="shared" si="108"/>
        <v/>
      </c>
      <c r="M570" s="1">
        <f t="shared" si="111"/>
        <v>14590.605719702946</v>
      </c>
      <c r="N570" s="1">
        <f t="shared" si="112"/>
        <v>14626.13856059411</v>
      </c>
      <c r="O570" t="str">
        <f t="shared" si="109"/>
        <v>buy</v>
      </c>
      <c r="P570" s="1">
        <f t="shared" si="113"/>
        <v>14602.45</v>
      </c>
      <c r="Q570" s="1">
        <f t="shared" si="114"/>
        <v>11.844280297054576</v>
      </c>
      <c r="R570" t="str">
        <f t="shared" si="117"/>
        <v/>
      </c>
      <c r="S570" t="str">
        <f t="shared" si="115"/>
        <v/>
      </c>
      <c r="AA570" t="str">
        <f t="shared" si="106"/>
        <v/>
      </c>
      <c r="AB570" t="str">
        <f t="shared" si="105"/>
        <v/>
      </c>
    </row>
    <row r="571" spans="1:28" x14ac:dyDescent="0.3">
      <c r="A571">
        <v>557</v>
      </c>
      <c r="B571" t="s">
        <v>606</v>
      </c>
      <c r="C571">
        <v>14605.1</v>
      </c>
      <c r="D571">
        <v>14607.45</v>
      </c>
      <c r="E571">
        <v>14597</v>
      </c>
      <c r="F571">
        <v>14601.5</v>
      </c>
      <c r="G571" s="1">
        <f t="shared" si="107"/>
        <v>14.5</v>
      </c>
      <c r="H571" s="1">
        <f t="shared" si="116"/>
        <v>11.968299812191438</v>
      </c>
      <c r="I571" s="1">
        <f>IF(A571&lt;=$C$3,"",MAX(INDEX($D$15:$D$713,A571-$C$3):D570))</f>
        <v>14611.3</v>
      </c>
      <c r="J571" s="1">
        <f>IF(A571&lt;=$C$4,"",MIN(INDEX($E$15:$E$713,A571-$C$4):E570))</f>
        <v>14593.95</v>
      </c>
      <c r="K571" t="str">
        <f t="shared" si="110"/>
        <v/>
      </c>
      <c r="L571" s="1" t="str">
        <f t="shared" si="108"/>
        <v/>
      </c>
      <c r="M571" s="1">
        <f t="shared" si="111"/>
        <v>14590.605719702946</v>
      </c>
      <c r="N571" s="1">
        <f t="shared" si="112"/>
        <v>14626.13856059411</v>
      </c>
      <c r="O571" t="str">
        <f t="shared" si="109"/>
        <v>buy</v>
      </c>
      <c r="P571" s="1">
        <f t="shared" si="113"/>
        <v>14602.45</v>
      </c>
      <c r="Q571" s="1">
        <f t="shared" si="114"/>
        <v>11.844280297054576</v>
      </c>
      <c r="R571" t="str">
        <f t="shared" si="117"/>
        <v/>
      </c>
      <c r="S571" t="str">
        <f t="shared" si="115"/>
        <v/>
      </c>
      <c r="AA571" t="str">
        <f t="shared" si="106"/>
        <v/>
      </c>
      <c r="AB571" t="str">
        <f t="shared" si="105"/>
        <v/>
      </c>
    </row>
    <row r="572" spans="1:28" x14ac:dyDescent="0.3">
      <c r="A572">
        <v>558</v>
      </c>
      <c r="B572" t="s">
        <v>607</v>
      </c>
      <c r="C572">
        <v>14601.75</v>
      </c>
      <c r="D572">
        <v>14603.35</v>
      </c>
      <c r="E572">
        <v>14598.8</v>
      </c>
      <c r="F572">
        <v>14601.8</v>
      </c>
      <c r="G572" s="1">
        <f t="shared" si="107"/>
        <v>10.450000000000728</v>
      </c>
      <c r="H572" s="1">
        <f t="shared" si="116"/>
        <v>11.892384821581903</v>
      </c>
      <c r="I572" s="1">
        <f>IF(A572&lt;=$C$3,"",MAX(INDEX($D$15:$D$713,A572-$C$3):D571))</f>
        <v>14611.3</v>
      </c>
      <c r="J572" s="1">
        <f>IF(A572&lt;=$C$4,"",MIN(INDEX($E$15:$E$713,A572-$C$4):E571))</f>
        <v>14596.8</v>
      </c>
      <c r="K572" t="str">
        <f t="shared" si="110"/>
        <v/>
      </c>
      <c r="L572" s="1" t="str">
        <f t="shared" si="108"/>
        <v/>
      </c>
      <c r="M572" s="1">
        <f t="shared" si="111"/>
        <v>14590.605719702946</v>
      </c>
      <c r="N572" s="1">
        <f t="shared" si="112"/>
        <v>14626.13856059411</v>
      </c>
      <c r="O572" t="str">
        <f t="shared" si="109"/>
        <v>buy</v>
      </c>
      <c r="P572" s="1">
        <f t="shared" si="113"/>
        <v>14602.45</v>
      </c>
      <c r="Q572" s="1">
        <f t="shared" si="114"/>
        <v>11.844280297054576</v>
      </c>
      <c r="R572" t="str">
        <f t="shared" si="117"/>
        <v/>
      </c>
      <c r="S572" t="str">
        <f t="shared" si="115"/>
        <v/>
      </c>
      <c r="AA572" t="str">
        <f t="shared" si="106"/>
        <v/>
      </c>
      <c r="AB572" t="str">
        <f t="shared" si="105"/>
        <v/>
      </c>
    </row>
    <row r="573" spans="1:28" x14ac:dyDescent="0.3">
      <c r="A573">
        <v>559</v>
      </c>
      <c r="B573" t="s">
        <v>608</v>
      </c>
      <c r="C573">
        <v>14602.15</v>
      </c>
      <c r="D573">
        <v>14604.35</v>
      </c>
      <c r="E573">
        <v>14595.1</v>
      </c>
      <c r="F573">
        <v>14600.8</v>
      </c>
      <c r="G573" s="1">
        <f t="shared" si="107"/>
        <v>4.5500000000010914</v>
      </c>
      <c r="H573" s="1">
        <f t="shared" si="116"/>
        <v>11.525265580502863</v>
      </c>
      <c r="I573" s="1">
        <f>IF(A573&lt;=$C$3,"",MAX(INDEX($D$15:$D$713,A573-$C$3):D572))</f>
        <v>14611.3</v>
      </c>
      <c r="J573" s="1">
        <f>IF(A573&lt;=$C$4,"",MIN(INDEX($E$15:$E$713,A573-$C$4):E572))</f>
        <v>14596.8</v>
      </c>
      <c r="K573" t="str">
        <f t="shared" si="110"/>
        <v>sell</v>
      </c>
      <c r="L573" s="1">
        <f t="shared" si="108"/>
        <v>14596.8</v>
      </c>
      <c r="M573" s="1">
        <f t="shared" si="111"/>
        <v>14590.605719702946</v>
      </c>
      <c r="N573" s="1">
        <f t="shared" si="112"/>
        <v>14626.13856059411</v>
      </c>
      <c r="O573" t="str">
        <f t="shared" si="109"/>
        <v>buy</v>
      </c>
      <c r="P573" s="1">
        <f t="shared" si="113"/>
        <v>14602.45</v>
      </c>
      <c r="Q573" s="1">
        <f t="shared" si="114"/>
        <v>11.844280297054576</v>
      </c>
      <c r="R573" t="str">
        <f t="shared" si="117"/>
        <v/>
      </c>
      <c r="S573" t="str">
        <f t="shared" si="115"/>
        <v/>
      </c>
      <c r="AA573" t="str">
        <f t="shared" si="106"/>
        <v/>
      </c>
      <c r="AB573" t="str">
        <f t="shared" si="105"/>
        <v/>
      </c>
    </row>
    <row r="574" spans="1:28" x14ac:dyDescent="0.3">
      <c r="A574">
        <v>560</v>
      </c>
      <c r="B574" t="s">
        <v>609</v>
      </c>
      <c r="C574">
        <v>14600.7</v>
      </c>
      <c r="D574">
        <v>14609.1</v>
      </c>
      <c r="E574">
        <v>14594.15</v>
      </c>
      <c r="F574">
        <v>14599.65</v>
      </c>
      <c r="G574" s="1">
        <f t="shared" si="107"/>
        <v>9.25</v>
      </c>
      <c r="H574" s="1">
        <f t="shared" si="116"/>
        <v>11.41150230147772</v>
      </c>
      <c r="I574" s="1">
        <f>IF(A574&lt;=$C$3,"",MAX(INDEX($D$15:$D$713,A574-$C$3):D573))</f>
        <v>14607.45</v>
      </c>
      <c r="J574" s="1">
        <f>IF(A574&lt;=$C$4,"",MIN(INDEX($E$15:$E$713,A574-$C$4):E573))</f>
        <v>14595.1</v>
      </c>
      <c r="K574" t="str">
        <f t="shared" si="110"/>
        <v>buy</v>
      </c>
      <c r="L574" s="1">
        <f t="shared" si="108"/>
        <v>14607.45</v>
      </c>
      <c r="M574" s="1">
        <f t="shared" si="111"/>
        <v>14590.605719702946</v>
      </c>
      <c r="N574" s="1">
        <f t="shared" si="112"/>
        <v>14626.13856059411</v>
      </c>
      <c r="O574" t="str">
        <f t="shared" si="109"/>
        <v>buy</v>
      </c>
      <c r="P574" s="1">
        <f t="shared" si="113"/>
        <v>14602.45</v>
      </c>
      <c r="Q574" s="1">
        <f t="shared" si="114"/>
        <v>11.844280297054576</v>
      </c>
      <c r="R574" t="str">
        <f t="shared" si="117"/>
        <v/>
      </c>
      <c r="S574" t="str">
        <f t="shared" si="115"/>
        <v/>
      </c>
      <c r="AA574">
        <f t="shared" si="106"/>
        <v>1</v>
      </c>
      <c r="AB574">
        <f t="shared" si="105"/>
        <v>1</v>
      </c>
    </row>
    <row r="575" spans="1:28" x14ac:dyDescent="0.3">
      <c r="A575">
        <v>561</v>
      </c>
      <c r="B575" t="s">
        <v>610</v>
      </c>
      <c r="C575">
        <v>14599.3</v>
      </c>
      <c r="D575">
        <v>14602.05</v>
      </c>
      <c r="E575">
        <v>14596.4</v>
      </c>
      <c r="F575">
        <v>14600.9</v>
      </c>
      <c r="G575" s="1">
        <f t="shared" si="107"/>
        <v>14.950000000000728</v>
      </c>
      <c r="H575" s="1">
        <f t="shared" si="116"/>
        <v>11.588427186403869</v>
      </c>
      <c r="I575" s="1">
        <f>IF(A575&lt;=$C$3,"",MAX(INDEX($D$15:$D$713,A575-$C$3):D574))</f>
        <v>14609.1</v>
      </c>
      <c r="J575" s="1">
        <f>IF(A575&lt;=$C$4,"",MIN(INDEX($E$15:$E$713,A575-$C$4):E574))</f>
        <v>14594.15</v>
      </c>
      <c r="K575" t="str">
        <f t="shared" si="110"/>
        <v/>
      </c>
      <c r="L575" s="1" t="str">
        <f t="shared" si="108"/>
        <v/>
      </c>
      <c r="M575" s="1">
        <f t="shared" si="111"/>
        <v>14590.605719702946</v>
      </c>
      <c r="N575" s="1">
        <f t="shared" si="112"/>
        <v>14626.13856059411</v>
      </c>
      <c r="O575" t="str">
        <f t="shared" si="109"/>
        <v>buy</v>
      </c>
      <c r="P575" s="1">
        <f t="shared" si="113"/>
        <v>14602.45</v>
      </c>
      <c r="Q575" s="1">
        <f t="shared" si="114"/>
        <v>11.844280297054576</v>
      </c>
      <c r="R575" t="str">
        <f t="shared" si="117"/>
        <v/>
      </c>
      <c r="S575" t="str">
        <f t="shared" si="115"/>
        <v/>
      </c>
      <c r="AA575" t="str">
        <f t="shared" si="106"/>
        <v/>
      </c>
      <c r="AB575" t="str">
        <f t="shared" si="105"/>
        <v/>
      </c>
    </row>
    <row r="576" spans="1:28" x14ac:dyDescent="0.3">
      <c r="A576">
        <v>562</v>
      </c>
      <c r="B576" t="s">
        <v>611</v>
      </c>
      <c r="C576">
        <v>14600.9</v>
      </c>
      <c r="D576">
        <v>14604.5</v>
      </c>
      <c r="E576">
        <v>14595.85</v>
      </c>
      <c r="F576">
        <v>14597.9</v>
      </c>
      <c r="G576" s="1">
        <f t="shared" si="107"/>
        <v>5.6499999999996362</v>
      </c>
      <c r="H576" s="1">
        <f t="shared" si="116"/>
        <v>11.291505827083657</v>
      </c>
      <c r="I576" s="1">
        <f>IF(A576&lt;=$C$3,"",MAX(INDEX($D$15:$D$713,A576-$C$3):D575))</f>
        <v>14609.1</v>
      </c>
      <c r="J576" s="1">
        <f>IF(A576&lt;=$C$4,"",MIN(INDEX($E$15:$E$713,A576-$C$4):E575))</f>
        <v>14594.15</v>
      </c>
      <c r="K576" t="str">
        <f t="shared" si="110"/>
        <v/>
      </c>
      <c r="L576" s="1" t="str">
        <f t="shared" si="108"/>
        <v/>
      </c>
      <c r="M576" s="1">
        <f t="shared" si="111"/>
        <v>14590.605719702946</v>
      </c>
      <c r="N576" s="1">
        <f t="shared" si="112"/>
        <v>14626.13856059411</v>
      </c>
      <c r="O576" t="str">
        <f t="shared" si="109"/>
        <v>buy</v>
      </c>
      <c r="P576" s="1">
        <f t="shared" si="113"/>
        <v>14602.45</v>
      </c>
      <c r="Q576" s="1">
        <f t="shared" si="114"/>
        <v>11.844280297054576</v>
      </c>
      <c r="R576" t="str">
        <f t="shared" si="117"/>
        <v/>
      </c>
      <c r="S576" t="str">
        <f t="shared" si="115"/>
        <v/>
      </c>
      <c r="AA576" t="str">
        <f t="shared" si="106"/>
        <v/>
      </c>
      <c r="AB576" t="str">
        <f t="shared" si="105"/>
        <v/>
      </c>
    </row>
    <row r="577" spans="1:28" x14ac:dyDescent="0.3">
      <c r="A577">
        <v>563</v>
      </c>
      <c r="B577" t="s">
        <v>612</v>
      </c>
      <c r="C577">
        <v>14597.8</v>
      </c>
      <c r="D577">
        <v>14605.35</v>
      </c>
      <c r="E577">
        <v>14592.95</v>
      </c>
      <c r="F577">
        <v>14599.75</v>
      </c>
      <c r="G577" s="1">
        <f t="shared" si="107"/>
        <v>8.6499999999996362</v>
      </c>
      <c r="H577" s="1">
        <f t="shared" si="116"/>
        <v>11.159430535729456</v>
      </c>
      <c r="I577" s="1">
        <f>IF(A577&lt;=$C$3,"",MAX(INDEX($D$15:$D$713,A577-$C$3):D576))</f>
        <v>14609.1</v>
      </c>
      <c r="J577" s="1">
        <f>IF(A577&lt;=$C$4,"",MIN(INDEX($E$15:$E$713,A577-$C$4):E576))</f>
        <v>14594.15</v>
      </c>
      <c r="K577" t="str">
        <f t="shared" si="110"/>
        <v>sell</v>
      </c>
      <c r="L577" s="1">
        <f t="shared" si="108"/>
        <v>14594.15</v>
      </c>
      <c r="M577" s="1">
        <f t="shared" si="111"/>
        <v>14590.605719702946</v>
      </c>
      <c r="N577" s="1">
        <f t="shared" si="112"/>
        <v>14626.13856059411</v>
      </c>
      <c r="O577" t="str">
        <f t="shared" si="109"/>
        <v>buy</v>
      </c>
      <c r="P577" s="1">
        <f t="shared" si="113"/>
        <v>14602.45</v>
      </c>
      <c r="Q577" s="1">
        <f t="shared" si="114"/>
        <v>11.844280297054576</v>
      </c>
      <c r="R577" t="str">
        <f t="shared" si="117"/>
        <v/>
      </c>
      <c r="S577" t="str">
        <f t="shared" si="115"/>
        <v/>
      </c>
      <c r="AA577" t="str">
        <f t="shared" si="106"/>
        <v/>
      </c>
      <c r="AB577" t="str">
        <f t="shared" si="105"/>
        <v/>
      </c>
    </row>
    <row r="578" spans="1:28" x14ac:dyDescent="0.3">
      <c r="A578">
        <v>564</v>
      </c>
      <c r="B578" t="s">
        <v>613</v>
      </c>
      <c r="C578">
        <v>14600.35</v>
      </c>
      <c r="D578">
        <v>14607.5</v>
      </c>
      <c r="E578">
        <v>14592.75</v>
      </c>
      <c r="F578">
        <v>14604</v>
      </c>
      <c r="G578" s="1">
        <f t="shared" si="107"/>
        <v>12.399999999999636</v>
      </c>
      <c r="H578" s="1">
        <f t="shared" si="116"/>
        <v>11.221459008942965</v>
      </c>
      <c r="I578" s="1">
        <f>IF(A578&lt;=$C$3,"",MAX(INDEX($D$15:$D$713,A578-$C$3):D577))</f>
        <v>14605.35</v>
      </c>
      <c r="J578" s="1">
        <f>IF(A578&lt;=$C$4,"",MIN(INDEX($E$15:$E$713,A578-$C$4):E577))</f>
        <v>14592.95</v>
      </c>
      <c r="K578" t="str">
        <f t="shared" si="110"/>
        <v>buy</v>
      </c>
      <c r="L578" s="1">
        <f t="shared" si="108"/>
        <v>14605.35</v>
      </c>
      <c r="M578" s="1">
        <f t="shared" si="111"/>
        <v>14590.605719702946</v>
      </c>
      <c r="N578" s="1">
        <f t="shared" si="112"/>
        <v>14626.13856059411</v>
      </c>
      <c r="O578" t="str">
        <f t="shared" si="109"/>
        <v>buy</v>
      </c>
      <c r="P578" s="1">
        <f t="shared" si="113"/>
        <v>14602.45</v>
      </c>
      <c r="Q578" s="1">
        <f t="shared" si="114"/>
        <v>11.844280297054576</v>
      </c>
      <c r="R578" t="str">
        <f t="shared" si="117"/>
        <v/>
      </c>
      <c r="S578" t="str">
        <f t="shared" si="115"/>
        <v/>
      </c>
      <c r="AA578">
        <f t="shared" si="106"/>
        <v>1</v>
      </c>
      <c r="AB578">
        <f t="shared" si="105"/>
        <v>1</v>
      </c>
    </row>
    <row r="579" spans="1:28" x14ac:dyDescent="0.3">
      <c r="A579">
        <v>565</v>
      </c>
      <c r="B579" t="s">
        <v>614</v>
      </c>
      <c r="C579">
        <v>14603.85</v>
      </c>
      <c r="D579">
        <v>14607.9</v>
      </c>
      <c r="E579">
        <v>14601.2</v>
      </c>
      <c r="F579">
        <v>14605.55</v>
      </c>
      <c r="G579" s="1">
        <f t="shared" si="107"/>
        <v>14.75</v>
      </c>
      <c r="H579" s="1">
        <f t="shared" si="116"/>
        <v>11.397886058495818</v>
      </c>
      <c r="I579" s="1">
        <f>IF(A579&lt;=$C$3,"",MAX(INDEX($D$15:$D$713,A579-$C$3):D578))</f>
        <v>14607.5</v>
      </c>
      <c r="J579" s="1">
        <f>IF(A579&lt;=$C$4,"",MIN(INDEX($E$15:$E$713,A579-$C$4):E578))</f>
        <v>14592.75</v>
      </c>
      <c r="K579" t="str">
        <f t="shared" si="110"/>
        <v>buy</v>
      </c>
      <c r="L579" s="1">
        <f t="shared" si="108"/>
        <v>14607.5</v>
      </c>
      <c r="M579" s="1">
        <f t="shared" si="111"/>
        <v>14590.605719702946</v>
      </c>
      <c r="N579" s="1">
        <f t="shared" si="112"/>
        <v>14626.13856059411</v>
      </c>
      <c r="O579" t="str">
        <f t="shared" si="109"/>
        <v>buy</v>
      </c>
      <c r="P579" s="1">
        <f t="shared" si="113"/>
        <v>14602.45</v>
      </c>
      <c r="Q579" s="1">
        <f t="shared" si="114"/>
        <v>11.844280297054576</v>
      </c>
      <c r="R579" t="str">
        <f t="shared" si="117"/>
        <v/>
      </c>
      <c r="S579" t="str">
        <f t="shared" si="115"/>
        <v/>
      </c>
      <c r="AA579">
        <f t="shared" si="106"/>
        <v>1</v>
      </c>
      <c r="AB579">
        <f t="shared" si="105"/>
        <v>1</v>
      </c>
    </row>
    <row r="580" spans="1:28" x14ac:dyDescent="0.3">
      <c r="A580">
        <v>566</v>
      </c>
      <c r="B580" t="s">
        <v>615</v>
      </c>
      <c r="C580">
        <v>14604.85</v>
      </c>
      <c r="D580">
        <v>14613.9</v>
      </c>
      <c r="E580">
        <v>14596.45</v>
      </c>
      <c r="F580">
        <v>14606.2</v>
      </c>
      <c r="G580" s="1">
        <f t="shared" si="107"/>
        <v>6.6999999999989086</v>
      </c>
      <c r="H580" s="1">
        <f t="shared" si="116"/>
        <v>11.162991755570973</v>
      </c>
      <c r="I580" s="1">
        <f>IF(A580&lt;=$C$3,"",MAX(INDEX($D$15:$D$713,A580-$C$3):D579))</f>
        <v>14607.9</v>
      </c>
      <c r="J580" s="1">
        <f>IF(A580&lt;=$C$4,"",MIN(INDEX($E$15:$E$713,A580-$C$4):E579))</f>
        <v>14592.75</v>
      </c>
      <c r="K580" t="str">
        <f t="shared" si="110"/>
        <v>buy</v>
      </c>
      <c r="L580" s="1">
        <f t="shared" si="108"/>
        <v>14607.9</v>
      </c>
      <c r="M580" s="1">
        <f t="shared" si="111"/>
        <v>14590.605719702946</v>
      </c>
      <c r="N580" s="1">
        <f t="shared" si="112"/>
        <v>14626.13856059411</v>
      </c>
      <c r="O580" t="str">
        <f t="shared" si="109"/>
        <v>buy</v>
      </c>
      <c r="P580" s="1">
        <f t="shared" si="113"/>
        <v>14602.45</v>
      </c>
      <c r="Q580" s="1">
        <f t="shared" si="114"/>
        <v>11.844280297054576</v>
      </c>
      <c r="R580" t="str">
        <f t="shared" si="117"/>
        <v/>
      </c>
      <c r="S580" t="str">
        <f t="shared" si="115"/>
        <v/>
      </c>
      <c r="AA580">
        <f t="shared" si="106"/>
        <v>1</v>
      </c>
      <c r="AB580">
        <f t="shared" si="105"/>
        <v>1</v>
      </c>
    </row>
    <row r="581" spans="1:28" x14ac:dyDescent="0.3">
      <c r="A581">
        <v>567</v>
      </c>
      <c r="B581" t="s">
        <v>616</v>
      </c>
      <c r="C581">
        <v>14605.9</v>
      </c>
      <c r="D581">
        <v>14614.8</v>
      </c>
      <c r="E581">
        <v>14603.75</v>
      </c>
      <c r="F581">
        <v>14607.35</v>
      </c>
      <c r="G581" s="1">
        <f t="shared" si="107"/>
        <v>17.449999999998909</v>
      </c>
      <c r="H581" s="1">
        <f t="shared" si="116"/>
        <v>11.477342167792369</v>
      </c>
      <c r="I581" s="1">
        <f>IF(A581&lt;=$C$3,"",MAX(INDEX($D$15:$D$713,A581-$C$3):D580))</f>
        <v>14613.9</v>
      </c>
      <c r="J581" s="1">
        <f>IF(A581&lt;=$C$4,"",MIN(INDEX($E$15:$E$713,A581-$C$4):E580))</f>
        <v>14592.75</v>
      </c>
      <c r="K581" t="str">
        <f t="shared" si="110"/>
        <v>buy</v>
      </c>
      <c r="L581" s="1">
        <f t="shared" si="108"/>
        <v>14613.9</v>
      </c>
      <c r="M581" s="1">
        <f t="shared" si="111"/>
        <v>14590.605719702946</v>
      </c>
      <c r="N581" s="1">
        <f t="shared" si="112"/>
        <v>14626.13856059411</v>
      </c>
      <c r="O581" t="str">
        <f t="shared" si="109"/>
        <v>buy</v>
      </c>
      <c r="P581" s="1">
        <f t="shared" si="113"/>
        <v>14602.45</v>
      </c>
      <c r="Q581" s="1">
        <f t="shared" si="114"/>
        <v>11.844280297054576</v>
      </c>
      <c r="R581" t="str">
        <f t="shared" si="117"/>
        <v/>
      </c>
      <c r="S581" t="str">
        <f t="shared" si="115"/>
        <v/>
      </c>
      <c r="AA581">
        <f t="shared" si="106"/>
        <v>1</v>
      </c>
      <c r="AB581">
        <f t="shared" si="105"/>
        <v>1</v>
      </c>
    </row>
    <row r="582" spans="1:28" x14ac:dyDescent="0.3">
      <c r="A582">
        <v>568</v>
      </c>
      <c r="B582" t="s">
        <v>617</v>
      </c>
      <c r="C582">
        <v>14607.5</v>
      </c>
      <c r="D582">
        <v>14610.7</v>
      </c>
      <c r="E582">
        <v>14604.45</v>
      </c>
      <c r="F582">
        <v>14606.7</v>
      </c>
      <c r="G582" s="1">
        <f t="shared" si="107"/>
        <v>11.049999999999272</v>
      </c>
      <c r="H582" s="1">
        <f t="shared" si="116"/>
        <v>11.455975059402714</v>
      </c>
      <c r="I582" s="1">
        <f>IF(A582&lt;=$C$3,"",MAX(INDEX($D$15:$D$713,A582-$C$3):D581))</f>
        <v>14614.8</v>
      </c>
      <c r="J582" s="1">
        <f>IF(A582&lt;=$C$4,"",MIN(INDEX($E$15:$E$713,A582-$C$4):E581))</f>
        <v>14596.45</v>
      </c>
      <c r="K582" t="str">
        <f t="shared" si="110"/>
        <v/>
      </c>
      <c r="L582" s="1" t="str">
        <f t="shared" si="108"/>
        <v/>
      </c>
      <c r="M582" s="1">
        <f t="shared" si="111"/>
        <v>14590.605719702946</v>
      </c>
      <c r="N582" s="1">
        <f t="shared" si="112"/>
        <v>14626.13856059411</v>
      </c>
      <c r="O582" t="str">
        <f t="shared" si="109"/>
        <v>buy</v>
      </c>
      <c r="P582" s="1">
        <f t="shared" si="113"/>
        <v>14602.45</v>
      </c>
      <c r="Q582" s="1">
        <f t="shared" si="114"/>
        <v>11.844280297054576</v>
      </c>
      <c r="R582" t="str">
        <f t="shared" si="117"/>
        <v/>
      </c>
      <c r="S582" t="str">
        <f t="shared" si="115"/>
        <v/>
      </c>
      <c r="AA582" t="str">
        <f t="shared" si="106"/>
        <v/>
      </c>
      <c r="AB582" t="str">
        <f t="shared" si="105"/>
        <v/>
      </c>
    </row>
    <row r="583" spans="1:28" x14ac:dyDescent="0.3">
      <c r="A583">
        <v>569</v>
      </c>
      <c r="B583" t="s">
        <v>618</v>
      </c>
      <c r="C583">
        <v>14606.7</v>
      </c>
      <c r="D583">
        <v>14610.6</v>
      </c>
      <c r="E583">
        <v>14595.85</v>
      </c>
      <c r="F583">
        <v>14606.1</v>
      </c>
      <c r="G583" s="1">
        <f t="shared" si="107"/>
        <v>6.25</v>
      </c>
      <c r="H583" s="1">
        <f t="shared" si="116"/>
        <v>11.195676306432578</v>
      </c>
      <c r="I583" s="1">
        <f>IF(A583&lt;=$C$3,"",MAX(INDEX($D$15:$D$713,A583-$C$3):D582))</f>
        <v>14614.8</v>
      </c>
      <c r="J583" s="1">
        <f>IF(A583&lt;=$C$4,"",MIN(INDEX($E$15:$E$713,A583-$C$4):E582))</f>
        <v>14596.45</v>
      </c>
      <c r="K583" t="str">
        <f t="shared" si="110"/>
        <v>sell</v>
      </c>
      <c r="L583" s="1">
        <f t="shared" si="108"/>
        <v>14596.45</v>
      </c>
      <c r="M583" s="1">
        <f t="shared" si="111"/>
        <v>14590.605719702946</v>
      </c>
      <c r="N583" s="1">
        <f t="shared" si="112"/>
        <v>14626.13856059411</v>
      </c>
      <c r="O583" t="str">
        <f t="shared" si="109"/>
        <v>buy</v>
      </c>
      <c r="P583" s="1">
        <f t="shared" si="113"/>
        <v>14602.45</v>
      </c>
      <c r="Q583" s="1">
        <f t="shared" si="114"/>
        <v>11.844280297054576</v>
      </c>
      <c r="R583" t="str">
        <f t="shared" si="117"/>
        <v/>
      </c>
      <c r="S583" t="str">
        <f t="shared" si="115"/>
        <v/>
      </c>
      <c r="AA583" t="str">
        <f t="shared" si="106"/>
        <v/>
      </c>
      <c r="AB583" t="str">
        <f t="shared" si="105"/>
        <v/>
      </c>
    </row>
    <row r="584" spans="1:28" x14ac:dyDescent="0.3">
      <c r="A584">
        <v>570</v>
      </c>
      <c r="B584" t="s">
        <v>619</v>
      </c>
      <c r="C584">
        <v>14606.05</v>
      </c>
      <c r="D584">
        <v>14615.4</v>
      </c>
      <c r="E584">
        <v>14597.9</v>
      </c>
      <c r="F584">
        <v>14601.5</v>
      </c>
      <c r="G584" s="1">
        <f t="shared" si="107"/>
        <v>14.75</v>
      </c>
      <c r="H584" s="1">
        <f t="shared" si="116"/>
        <v>11.373392491110948</v>
      </c>
      <c r="I584" s="1">
        <f>IF(A584&lt;=$C$3,"",MAX(INDEX($D$15:$D$713,A584-$C$3):D583))</f>
        <v>14614.8</v>
      </c>
      <c r="J584" s="1">
        <f>IF(A584&lt;=$C$4,"",MIN(INDEX($E$15:$E$713,A584-$C$4):E583))</f>
        <v>14595.85</v>
      </c>
      <c r="K584" t="str">
        <f t="shared" si="110"/>
        <v>buy</v>
      </c>
      <c r="L584" s="1">
        <f t="shared" si="108"/>
        <v>14614.8</v>
      </c>
      <c r="M584" s="1">
        <f t="shared" si="111"/>
        <v>14590.605719702946</v>
      </c>
      <c r="N584" s="1">
        <f t="shared" si="112"/>
        <v>14626.13856059411</v>
      </c>
      <c r="O584" t="str">
        <f t="shared" si="109"/>
        <v>buy</v>
      </c>
      <c r="P584" s="1">
        <f t="shared" si="113"/>
        <v>14602.45</v>
      </c>
      <c r="Q584" s="1">
        <f t="shared" si="114"/>
        <v>11.844280297054576</v>
      </c>
      <c r="R584" t="str">
        <f t="shared" si="117"/>
        <v/>
      </c>
      <c r="S584" t="str">
        <f t="shared" si="115"/>
        <v/>
      </c>
      <c r="AA584">
        <f t="shared" si="106"/>
        <v>1</v>
      </c>
      <c r="AB584">
        <f t="shared" si="105"/>
        <v>1</v>
      </c>
    </row>
    <row r="585" spans="1:28" x14ac:dyDescent="0.3">
      <c r="A585">
        <v>571</v>
      </c>
      <c r="B585" t="s">
        <v>620</v>
      </c>
      <c r="C585">
        <v>14601.2</v>
      </c>
      <c r="D585">
        <v>14610</v>
      </c>
      <c r="E585">
        <v>14591.9</v>
      </c>
      <c r="F585">
        <v>14605.15</v>
      </c>
      <c r="G585" s="1">
        <f t="shared" si="107"/>
        <v>17.5</v>
      </c>
      <c r="H585" s="1">
        <f t="shared" si="116"/>
        <v>11.6797228665554</v>
      </c>
      <c r="I585" s="1">
        <f>IF(A585&lt;=$C$3,"",MAX(INDEX($D$15:$D$713,A585-$C$3):D584))</f>
        <v>14615.4</v>
      </c>
      <c r="J585" s="1">
        <f>IF(A585&lt;=$C$4,"",MIN(INDEX($E$15:$E$713,A585-$C$4):E584))</f>
        <v>14595.85</v>
      </c>
      <c r="K585" t="str">
        <f t="shared" si="110"/>
        <v>sell</v>
      </c>
      <c r="L585" s="1">
        <f t="shared" si="108"/>
        <v>14595.85</v>
      </c>
      <c r="M585" s="1">
        <f t="shared" si="111"/>
        <v>14590.605719702946</v>
      </c>
      <c r="N585" s="1">
        <f t="shared" si="112"/>
        <v>14626.13856059411</v>
      </c>
      <c r="O585" t="str">
        <f t="shared" si="109"/>
        <v>buy</v>
      </c>
      <c r="P585" s="1">
        <f t="shared" si="113"/>
        <v>14602.45</v>
      </c>
      <c r="Q585" s="1">
        <f t="shared" si="114"/>
        <v>11.844280297054576</v>
      </c>
      <c r="R585" t="str">
        <f t="shared" si="117"/>
        <v/>
      </c>
      <c r="S585" t="str">
        <f t="shared" si="115"/>
        <v/>
      </c>
      <c r="AA585" t="str">
        <f t="shared" si="106"/>
        <v/>
      </c>
      <c r="AB585" t="str">
        <f t="shared" si="105"/>
        <v/>
      </c>
    </row>
    <row r="586" spans="1:28" x14ac:dyDescent="0.3">
      <c r="A586">
        <v>572</v>
      </c>
      <c r="B586" t="s">
        <v>621</v>
      </c>
      <c r="C586">
        <v>14604.8</v>
      </c>
      <c r="D586">
        <v>14606.9</v>
      </c>
      <c r="E586">
        <v>14598.2</v>
      </c>
      <c r="F586">
        <v>14605.9</v>
      </c>
      <c r="G586" s="1">
        <f t="shared" si="107"/>
        <v>18.100000000000364</v>
      </c>
      <c r="H586" s="1">
        <f t="shared" si="116"/>
        <v>12.000736723227648</v>
      </c>
      <c r="I586" s="1">
        <f>IF(A586&lt;=$C$3,"",MAX(INDEX($D$15:$D$713,A586-$C$3):D585))</f>
        <v>14615.4</v>
      </c>
      <c r="J586" s="1">
        <f>IF(A586&lt;=$C$4,"",MIN(INDEX($E$15:$E$713,A586-$C$4):E585))</f>
        <v>14591.9</v>
      </c>
      <c r="K586" t="str">
        <f t="shared" si="110"/>
        <v/>
      </c>
      <c r="L586" s="1" t="str">
        <f t="shared" si="108"/>
        <v/>
      </c>
      <c r="M586" s="1">
        <f t="shared" si="111"/>
        <v>14590.605719702946</v>
      </c>
      <c r="N586" s="1">
        <f t="shared" si="112"/>
        <v>14626.13856059411</v>
      </c>
      <c r="O586" t="str">
        <f t="shared" si="109"/>
        <v>buy</v>
      </c>
      <c r="P586" s="1">
        <f t="shared" si="113"/>
        <v>14602.45</v>
      </c>
      <c r="Q586" s="1">
        <f t="shared" si="114"/>
        <v>11.844280297054576</v>
      </c>
      <c r="R586" t="str">
        <f t="shared" si="117"/>
        <v/>
      </c>
      <c r="S586" t="str">
        <f t="shared" si="115"/>
        <v/>
      </c>
      <c r="AA586" t="str">
        <f t="shared" si="106"/>
        <v/>
      </c>
      <c r="AB586" t="str">
        <f t="shared" si="105"/>
        <v/>
      </c>
    </row>
    <row r="587" spans="1:28" x14ac:dyDescent="0.3">
      <c r="A587">
        <v>573</v>
      </c>
      <c r="B587" t="s">
        <v>622</v>
      </c>
      <c r="C587">
        <v>14605.8</v>
      </c>
      <c r="D587">
        <v>14612.2</v>
      </c>
      <c r="E587">
        <v>14599.55</v>
      </c>
      <c r="F587">
        <v>14602</v>
      </c>
      <c r="G587" s="1">
        <f t="shared" si="107"/>
        <v>8.6999999999989086</v>
      </c>
      <c r="H587" s="1">
        <f t="shared" si="116"/>
        <v>11.835699887066211</v>
      </c>
      <c r="I587" s="1">
        <f>IF(A587&lt;=$C$3,"",MAX(INDEX($D$15:$D$713,A587-$C$3):D586))</f>
        <v>14615.4</v>
      </c>
      <c r="J587" s="1">
        <f>IF(A587&lt;=$C$4,"",MIN(INDEX($E$15:$E$713,A587-$C$4):E586))</f>
        <v>14591.9</v>
      </c>
      <c r="K587" t="str">
        <f t="shared" si="110"/>
        <v/>
      </c>
      <c r="L587" s="1" t="str">
        <f t="shared" si="108"/>
        <v/>
      </c>
      <c r="M587" s="1">
        <f t="shared" si="111"/>
        <v>14590.605719702946</v>
      </c>
      <c r="N587" s="1">
        <f t="shared" si="112"/>
        <v>14626.13856059411</v>
      </c>
      <c r="O587" t="str">
        <f t="shared" si="109"/>
        <v>buy</v>
      </c>
      <c r="P587" s="1">
        <f t="shared" si="113"/>
        <v>14602.45</v>
      </c>
      <c r="Q587" s="1">
        <f t="shared" si="114"/>
        <v>11.844280297054576</v>
      </c>
      <c r="R587" t="str">
        <f t="shared" si="117"/>
        <v/>
      </c>
      <c r="S587" t="str">
        <f t="shared" si="115"/>
        <v/>
      </c>
      <c r="AA587" t="str">
        <f t="shared" si="106"/>
        <v/>
      </c>
      <c r="AB587" t="str">
        <f t="shared" si="105"/>
        <v/>
      </c>
    </row>
    <row r="588" spans="1:28" x14ac:dyDescent="0.3">
      <c r="A588">
        <v>574</v>
      </c>
      <c r="B588" t="s">
        <v>623</v>
      </c>
      <c r="C588">
        <v>14602.65</v>
      </c>
      <c r="D588">
        <v>14607.55</v>
      </c>
      <c r="E588">
        <v>14597.4</v>
      </c>
      <c r="F588">
        <v>14603.35</v>
      </c>
      <c r="G588" s="1">
        <f t="shared" si="107"/>
        <v>12.650000000001455</v>
      </c>
      <c r="H588" s="1">
        <f t="shared" si="116"/>
        <v>11.876414892712972</v>
      </c>
      <c r="I588" s="1">
        <f>IF(A588&lt;=$C$3,"",MAX(INDEX($D$15:$D$713,A588-$C$3):D587))</f>
        <v>14612.2</v>
      </c>
      <c r="J588" s="1">
        <f>IF(A588&lt;=$C$4,"",MIN(INDEX($E$15:$E$713,A588-$C$4):E587))</f>
        <v>14591.9</v>
      </c>
      <c r="K588" t="str">
        <f t="shared" si="110"/>
        <v/>
      </c>
      <c r="L588" s="1" t="str">
        <f t="shared" si="108"/>
        <v/>
      </c>
      <c r="M588" s="1">
        <f t="shared" si="111"/>
        <v>14590.605719702946</v>
      </c>
      <c r="N588" s="1">
        <f t="shared" si="112"/>
        <v>14626.13856059411</v>
      </c>
      <c r="O588" t="str">
        <f t="shared" si="109"/>
        <v>buy</v>
      </c>
      <c r="P588" s="1">
        <f t="shared" si="113"/>
        <v>14602.45</v>
      </c>
      <c r="Q588" s="1">
        <f t="shared" si="114"/>
        <v>11.844280297054576</v>
      </c>
      <c r="R588" t="str">
        <f t="shared" si="117"/>
        <v/>
      </c>
      <c r="S588" t="str">
        <f t="shared" si="115"/>
        <v/>
      </c>
      <c r="AA588" t="str">
        <f t="shared" si="106"/>
        <v/>
      </c>
      <c r="AB588" t="str">
        <f t="shared" si="105"/>
        <v/>
      </c>
    </row>
    <row r="589" spans="1:28" x14ac:dyDescent="0.3">
      <c r="A589">
        <v>575</v>
      </c>
      <c r="B589" t="s">
        <v>624</v>
      </c>
      <c r="C589">
        <v>14603.5</v>
      </c>
      <c r="D589">
        <v>14605.75</v>
      </c>
      <c r="E589">
        <v>14597.15</v>
      </c>
      <c r="F589">
        <v>14603.35</v>
      </c>
      <c r="G589" s="1">
        <f t="shared" si="107"/>
        <v>10.149999999999636</v>
      </c>
      <c r="H589" s="1">
        <f t="shared" si="116"/>
        <v>11.790094148077305</v>
      </c>
      <c r="I589" s="1">
        <f>IF(A589&lt;=$C$3,"",MAX(INDEX($D$15:$D$713,A589-$C$3):D588))</f>
        <v>14612.2</v>
      </c>
      <c r="J589" s="1">
        <f>IF(A589&lt;=$C$4,"",MIN(INDEX($E$15:$E$713,A589-$C$4):E588))</f>
        <v>14597.4</v>
      </c>
      <c r="K589" t="str">
        <f t="shared" si="110"/>
        <v>sell</v>
      </c>
      <c r="L589" s="1">
        <f t="shared" si="108"/>
        <v>14597.4</v>
      </c>
      <c r="M589" s="1">
        <f t="shared" si="111"/>
        <v>14590.605719702946</v>
      </c>
      <c r="N589" s="1">
        <f t="shared" si="112"/>
        <v>14626.13856059411</v>
      </c>
      <c r="O589" t="str">
        <f t="shared" si="109"/>
        <v>buy</v>
      </c>
      <c r="P589" s="1">
        <f t="shared" si="113"/>
        <v>14602.45</v>
      </c>
      <c r="Q589" s="1">
        <f t="shared" si="114"/>
        <v>11.844280297054576</v>
      </c>
      <c r="R589" t="str">
        <f t="shared" si="117"/>
        <v/>
      </c>
      <c r="S589" t="str">
        <f t="shared" si="115"/>
        <v/>
      </c>
      <c r="AA589" t="str">
        <f t="shared" si="106"/>
        <v/>
      </c>
      <c r="AB589" t="str">
        <f t="shared" si="105"/>
        <v/>
      </c>
    </row>
    <row r="590" spans="1:28" x14ac:dyDescent="0.3">
      <c r="A590">
        <v>576</v>
      </c>
      <c r="B590" t="s">
        <v>625</v>
      </c>
      <c r="C590">
        <v>14603.5</v>
      </c>
      <c r="D590">
        <v>14607.4</v>
      </c>
      <c r="E590">
        <v>14598.25</v>
      </c>
      <c r="F590">
        <v>14602.4</v>
      </c>
      <c r="G590" s="1">
        <f t="shared" si="107"/>
        <v>8.6000000000003638</v>
      </c>
      <c r="H590" s="1">
        <f t="shared" si="116"/>
        <v>11.630589440673457</v>
      </c>
      <c r="I590" s="1">
        <f>IF(A590&lt;=$C$3,"",MAX(INDEX($D$15:$D$713,A590-$C$3):D589))</f>
        <v>14612.2</v>
      </c>
      <c r="J590" s="1">
        <f>IF(A590&lt;=$C$4,"",MIN(INDEX($E$15:$E$713,A590-$C$4):E589))</f>
        <v>14597.15</v>
      </c>
      <c r="K590" t="str">
        <f t="shared" si="110"/>
        <v/>
      </c>
      <c r="L590" s="1" t="str">
        <f t="shared" si="108"/>
        <v/>
      </c>
      <c r="M590" s="1">
        <f t="shared" si="111"/>
        <v>14590.605719702946</v>
      </c>
      <c r="N590" s="1">
        <f t="shared" si="112"/>
        <v>14626.13856059411</v>
      </c>
      <c r="O590" t="str">
        <f t="shared" si="109"/>
        <v>buy</v>
      </c>
      <c r="P590" s="1">
        <f t="shared" si="113"/>
        <v>14602.45</v>
      </c>
      <c r="Q590" s="1">
        <f t="shared" si="114"/>
        <v>11.844280297054576</v>
      </c>
      <c r="R590" t="str">
        <f t="shared" si="117"/>
        <v/>
      </c>
      <c r="S590" t="str">
        <f t="shared" si="115"/>
        <v/>
      </c>
      <c r="AA590" t="str">
        <f t="shared" si="106"/>
        <v/>
      </c>
      <c r="AB590" t="str">
        <f t="shared" si="105"/>
        <v/>
      </c>
    </row>
    <row r="591" spans="1:28" x14ac:dyDescent="0.3">
      <c r="A591">
        <v>577</v>
      </c>
      <c r="B591" t="s">
        <v>626</v>
      </c>
      <c r="C591">
        <v>14602.75</v>
      </c>
      <c r="D591">
        <v>14611.1</v>
      </c>
      <c r="E591">
        <v>14598.05</v>
      </c>
      <c r="F591">
        <v>14605.4</v>
      </c>
      <c r="G591" s="1">
        <f t="shared" si="107"/>
        <v>9.1499999999996362</v>
      </c>
      <c r="H591" s="1">
        <f t="shared" si="116"/>
        <v>11.506559968639767</v>
      </c>
      <c r="I591" s="1">
        <f>IF(A591&lt;=$C$3,"",MAX(INDEX($D$15:$D$713,A591-$C$3):D590))</f>
        <v>14607.55</v>
      </c>
      <c r="J591" s="1">
        <f>IF(A591&lt;=$C$4,"",MIN(INDEX($E$15:$E$713,A591-$C$4):E590))</f>
        <v>14597.15</v>
      </c>
      <c r="K591" t="str">
        <f t="shared" si="110"/>
        <v>buy</v>
      </c>
      <c r="L591" s="1">
        <f t="shared" si="108"/>
        <v>14607.55</v>
      </c>
      <c r="M591" s="1">
        <f t="shared" si="111"/>
        <v>14590.605719702946</v>
      </c>
      <c r="N591" s="1">
        <f t="shared" si="112"/>
        <v>14626.13856059411</v>
      </c>
      <c r="O591" t="str">
        <f t="shared" si="109"/>
        <v>buy</v>
      </c>
      <c r="P591" s="1">
        <f t="shared" si="113"/>
        <v>14602.45</v>
      </c>
      <c r="Q591" s="1">
        <f t="shared" si="114"/>
        <v>11.844280297054576</v>
      </c>
      <c r="R591" t="str">
        <f t="shared" si="117"/>
        <v/>
      </c>
      <c r="S591" t="str">
        <f t="shared" si="115"/>
        <v/>
      </c>
      <c r="AA591">
        <f t="shared" si="106"/>
        <v>1</v>
      </c>
      <c r="AB591">
        <f t="shared" si="105"/>
        <v>1</v>
      </c>
    </row>
    <row r="592" spans="1:28" x14ac:dyDescent="0.3">
      <c r="A592">
        <v>578</v>
      </c>
      <c r="B592" t="s">
        <v>627</v>
      </c>
      <c r="C592">
        <v>14606.1</v>
      </c>
      <c r="D592">
        <v>14612.45</v>
      </c>
      <c r="E592">
        <v>14597.7</v>
      </c>
      <c r="F592">
        <v>14600.6</v>
      </c>
      <c r="G592" s="1">
        <f t="shared" si="107"/>
        <v>13.050000000001091</v>
      </c>
      <c r="H592" s="1">
        <f t="shared" si="116"/>
        <v>11.583731970207833</v>
      </c>
      <c r="I592" s="1">
        <f>IF(A592&lt;=$C$3,"",MAX(INDEX($D$15:$D$713,A592-$C$3):D591))</f>
        <v>14611.1</v>
      </c>
      <c r="J592" s="1">
        <f>IF(A592&lt;=$C$4,"",MIN(INDEX($E$15:$E$713,A592-$C$4):E591))</f>
        <v>14597.15</v>
      </c>
      <c r="K592" t="str">
        <f t="shared" si="110"/>
        <v>buy</v>
      </c>
      <c r="L592" s="1">
        <f t="shared" si="108"/>
        <v>14611.1</v>
      </c>
      <c r="M592" s="1">
        <f t="shared" si="111"/>
        <v>14590.605719702946</v>
      </c>
      <c r="N592" s="1">
        <f t="shared" si="112"/>
        <v>14626.13856059411</v>
      </c>
      <c r="O592" t="str">
        <f t="shared" si="109"/>
        <v>buy</v>
      </c>
      <c r="P592" s="1">
        <f t="shared" si="113"/>
        <v>14602.45</v>
      </c>
      <c r="Q592" s="1">
        <f t="shared" si="114"/>
        <v>11.844280297054576</v>
      </c>
      <c r="R592" t="str">
        <f t="shared" si="117"/>
        <v/>
      </c>
      <c r="S592" t="str">
        <f t="shared" si="115"/>
        <v/>
      </c>
      <c r="AA592">
        <f t="shared" si="106"/>
        <v>1</v>
      </c>
      <c r="AB592">
        <f t="shared" ref="AB592:AB655" si="118">IF(AND(AA592=1,O592="buy"),1,"")</f>
        <v>1</v>
      </c>
    </row>
    <row r="593" spans="1:28" x14ac:dyDescent="0.3">
      <c r="A593">
        <v>579</v>
      </c>
      <c r="B593" t="s">
        <v>628</v>
      </c>
      <c r="C593">
        <v>14600.6</v>
      </c>
      <c r="D593">
        <v>14605.05</v>
      </c>
      <c r="E593">
        <v>14593.55</v>
      </c>
      <c r="F593">
        <v>14594.6</v>
      </c>
      <c r="G593" s="1">
        <f t="shared" si="107"/>
        <v>14.75</v>
      </c>
      <c r="H593" s="1">
        <f t="shared" si="116"/>
        <v>11.74204537169744</v>
      </c>
      <c r="I593" s="1">
        <f>IF(A593&lt;=$C$3,"",MAX(INDEX($D$15:$D$713,A593-$C$3):D592))</f>
        <v>14612.45</v>
      </c>
      <c r="J593" s="1">
        <f>IF(A593&lt;=$C$4,"",MIN(INDEX($E$15:$E$713,A593-$C$4):E592))</f>
        <v>14597.7</v>
      </c>
      <c r="K593" t="str">
        <f t="shared" si="110"/>
        <v>sell</v>
      </c>
      <c r="L593" s="1">
        <f t="shared" si="108"/>
        <v>14597.7</v>
      </c>
      <c r="M593" s="1">
        <f t="shared" si="111"/>
        <v>14590.605719702946</v>
      </c>
      <c r="N593" s="1">
        <f t="shared" si="112"/>
        <v>14626.13856059411</v>
      </c>
      <c r="O593" t="str">
        <f t="shared" si="109"/>
        <v>buy</v>
      </c>
      <c r="P593" s="1">
        <f t="shared" si="113"/>
        <v>14602.45</v>
      </c>
      <c r="Q593" s="1">
        <f t="shared" si="114"/>
        <v>11.844280297054576</v>
      </c>
      <c r="R593" t="str">
        <f t="shared" si="117"/>
        <v/>
      </c>
      <c r="S593" t="str">
        <f t="shared" si="115"/>
        <v/>
      </c>
      <c r="AA593" t="str">
        <f t="shared" ref="AA593:AA656" si="119">IF(K593="buy",1,"")</f>
        <v/>
      </c>
      <c r="AB593" t="str">
        <f t="shared" si="118"/>
        <v/>
      </c>
    </row>
    <row r="594" spans="1:28" x14ac:dyDescent="0.3">
      <c r="A594">
        <v>580</v>
      </c>
      <c r="B594" t="s">
        <v>629</v>
      </c>
      <c r="C594">
        <v>14594.35</v>
      </c>
      <c r="D594">
        <v>14598</v>
      </c>
      <c r="E594">
        <v>14585.05</v>
      </c>
      <c r="F594">
        <v>14594.05</v>
      </c>
      <c r="G594" s="1">
        <f t="shared" ref="G594:G657" si="120">MAX(D593-E593,F592-E593,D593-F592)</f>
        <v>11.5</v>
      </c>
      <c r="H594" s="1">
        <f t="shared" si="116"/>
        <v>11.729943103112568</v>
      </c>
      <c r="I594" s="1">
        <f>IF(A594&lt;=$C$3,"",MAX(INDEX($D$15:$D$713,A594-$C$3):D593))</f>
        <v>14612.45</v>
      </c>
      <c r="J594" s="1">
        <f>IF(A594&lt;=$C$4,"",MIN(INDEX($E$15:$E$713,A594-$C$4):E593))</f>
        <v>14593.55</v>
      </c>
      <c r="K594" t="str">
        <f t="shared" si="110"/>
        <v>sell</v>
      </c>
      <c r="L594" s="1">
        <f t="shared" si="108"/>
        <v>14593.55</v>
      </c>
      <c r="M594" s="1" t="str">
        <f t="shared" si="111"/>
        <v/>
      </c>
      <c r="N594" s="1" t="str">
        <f t="shared" si="112"/>
        <v/>
      </c>
      <c r="O594" t="str">
        <f t="shared" si="109"/>
        <v>SL</v>
      </c>
      <c r="P594" s="1" t="str">
        <f t="shared" si="113"/>
        <v/>
      </c>
      <c r="Q594" s="1" t="str">
        <f t="shared" si="114"/>
        <v/>
      </c>
      <c r="R594">
        <f t="shared" si="117"/>
        <v>-11.844280297054866</v>
      </c>
      <c r="S594" t="str">
        <f t="shared" si="115"/>
        <v/>
      </c>
      <c r="AA594" t="str">
        <f t="shared" si="119"/>
        <v/>
      </c>
      <c r="AB594" t="str">
        <f t="shared" si="118"/>
        <v/>
      </c>
    </row>
    <row r="595" spans="1:28" x14ac:dyDescent="0.3">
      <c r="A595">
        <v>581</v>
      </c>
      <c r="B595" t="s">
        <v>630</v>
      </c>
      <c r="C595">
        <v>14594.1</v>
      </c>
      <c r="D595">
        <v>14600.55</v>
      </c>
      <c r="E595">
        <v>14591.5</v>
      </c>
      <c r="F595">
        <v>14592.65</v>
      </c>
      <c r="G595" s="1">
        <f t="shared" si="120"/>
        <v>12.950000000000728</v>
      </c>
      <c r="H595" s="1">
        <f t="shared" si="116"/>
        <v>11.790945947956976</v>
      </c>
      <c r="I595" s="1">
        <f>IF(A595&lt;=$C$3,"",MAX(INDEX($D$15:$D$713,A595-$C$3):D594))</f>
        <v>14612.45</v>
      </c>
      <c r="J595" s="1">
        <f>IF(A595&lt;=$C$4,"",MIN(INDEX($E$15:$E$713,A595-$C$4):E594))</f>
        <v>14585.05</v>
      </c>
      <c r="K595" t="str">
        <f t="shared" si="110"/>
        <v/>
      </c>
      <c r="L595" s="1" t="str">
        <f t="shared" ref="L595:L658" si="121">IF(K595="buy",I595,IF(K595="sell",J595,""))</f>
        <v/>
      </c>
      <c r="M595" s="1" t="str">
        <f t="shared" si="111"/>
        <v/>
      </c>
      <c r="N595" s="1" t="str">
        <f t="shared" si="112"/>
        <v/>
      </c>
      <c r="O595" t="str">
        <f t="shared" ref="O595:O658" si="122">IF(OR(O594="",O594="SL",O594="TP"),K595,IF(O594="buy",IF(E595&lt;M594,"SL",IF(D595&gt;N594,"TP",O594)),IF(O594="sell",IF(D595&gt;M594,"SL",IF(E595&lt;N594,"TP",O594)),"")))</f>
        <v/>
      </c>
      <c r="P595" s="1" t="str">
        <f t="shared" si="113"/>
        <v/>
      </c>
      <c r="Q595" s="1" t="str">
        <f t="shared" si="114"/>
        <v/>
      </c>
      <c r="R595" t="str">
        <f t="shared" si="117"/>
        <v/>
      </c>
      <c r="S595" t="str">
        <f t="shared" si="115"/>
        <v/>
      </c>
      <c r="AA595" t="str">
        <f t="shared" si="119"/>
        <v/>
      </c>
      <c r="AB595" t="str">
        <f t="shared" si="118"/>
        <v/>
      </c>
    </row>
    <row r="596" spans="1:28" x14ac:dyDescent="0.3">
      <c r="A596">
        <v>582</v>
      </c>
      <c r="B596" t="s">
        <v>631</v>
      </c>
      <c r="C596">
        <v>14592.05</v>
      </c>
      <c r="D596">
        <v>14599.2</v>
      </c>
      <c r="E596">
        <v>14587.5</v>
      </c>
      <c r="F596">
        <v>14592.95</v>
      </c>
      <c r="G596" s="1">
        <f t="shared" si="120"/>
        <v>9.0499999999992724</v>
      </c>
      <c r="H596" s="1">
        <f t="shared" si="116"/>
        <v>11.653898650559091</v>
      </c>
      <c r="I596" s="1">
        <f>IF(A596&lt;=$C$3,"",MAX(INDEX($D$15:$D$713,A596-$C$3):D595))</f>
        <v>14605.05</v>
      </c>
      <c r="J596" s="1">
        <f>IF(A596&lt;=$C$4,"",MIN(INDEX($E$15:$E$713,A596-$C$4):E595))</f>
        <v>14585.05</v>
      </c>
      <c r="K596" t="str">
        <f t="shared" si="110"/>
        <v/>
      </c>
      <c r="L596" s="1" t="str">
        <f t="shared" si="121"/>
        <v/>
      </c>
      <c r="M596" s="1" t="str">
        <f t="shared" si="111"/>
        <v/>
      </c>
      <c r="N596" s="1" t="str">
        <f t="shared" si="112"/>
        <v/>
      </c>
      <c r="O596" t="str">
        <f t="shared" si="122"/>
        <v/>
      </c>
      <c r="P596" s="1" t="str">
        <f t="shared" si="113"/>
        <v/>
      </c>
      <c r="Q596" s="1" t="str">
        <f t="shared" si="114"/>
        <v/>
      </c>
      <c r="R596" t="str">
        <f t="shared" si="117"/>
        <v/>
      </c>
      <c r="S596" t="str">
        <f t="shared" si="115"/>
        <v/>
      </c>
      <c r="AA596" t="str">
        <f t="shared" si="119"/>
        <v/>
      </c>
      <c r="AB596" t="str">
        <f t="shared" si="118"/>
        <v/>
      </c>
    </row>
    <row r="597" spans="1:28" x14ac:dyDescent="0.3">
      <c r="A597">
        <v>583</v>
      </c>
      <c r="B597" t="s">
        <v>632</v>
      </c>
      <c r="C597">
        <v>14593.75</v>
      </c>
      <c r="D597">
        <v>14599.05</v>
      </c>
      <c r="E597">
        <v>14590.95</v>
      </c>
      <c r="F597">
        <v>14592.8</v>
      </c>
      <c r="G597" s="1">
        <f t="shared" si="120"/>
        <v>11.700000000000728</v>
      </c>
      <c r="H597" s="1">
        <f t="shared" si="116"/>
        <v>11.656203718031174</v>
      </c>
      <c r="I597" s="1">
        <f>IF(A597&lt;=$C$3,"",MAX(INDEX($D$15:$D$713,A597-$C$3):D596))</f>
        <v>14600.55</v>
      </c>
      <c r="J597" s="1">
        <f>IF(A597&lt;=$C$4,"",MIN(INDEX($E$15:$E$713,A597-$C$4):E596))</f>
        <v>14585.05</v>
      </c>
      <c r="K597" t="str">
        <f t="shared" si="110"/>
        <v/>
      </c>
      <c r="L597" s="1" t="str">
        <f t="shared" si="121"/>
        <v/>
      </c>
      <c r="M597" s="1" t="str">
        <f t="shared" si="111"/>
        <v/>
      </c>
      <c r="N597" s="1" t="str">
        <f t="shared" si="112"/>
        <v/>
      </c>
      <c r="O597" t="str">
        <f t="shared" si="122"/>
        <v/>
      </c>
      <c r="P597" s="1" t="str">
        <f t="shared" si="113"/>
        <v/>
      </c>
      <c r="Q597" s="1" t="str">
        <f t="shared" si="114"/>
        <v/>
      </c>
      <c r="R597" t="str">
        <f t="shared" si="117"/>
        <v/>
      </c>
      <c r="S597" t="str">
        <f t="shared" si="115"/>
        <v/>
      </c>
      <c r="AA597" t="str">
        <f t="shared" si="119"/>
        <v/>
      </c>
      <c r="AB597" t="str">
        <f t="shared" si="118"/>
        <v/>
      </c>
    </row>
    <row r="598" spans="1:28" x14ac:dyDescent="0.3">
      <c r="A598">
        <v>584</v>
      </c>
      <c r="B598" t="s">
        <v>633</v>
      </c>
      <c r="C598">
        <v>14592.35</v>
      </c>
      <c r="D598">
        <v>14598.15</v>
      </c>
      <c r="E598">
        <v>14584.3</v>
      </c>
      <c r="F598">
        <v>14595.25</v>
      </c>
      <c r="G598" s="1">
        <f t="shared" si="120"/>
        <v>8.0999999999985448</v>
      </c>
      <c r="H598" s="1">
        <f t="shared" si="116"/>
        <v>11.478393532129541</v>
      </c>
      <c r="I598" s="1">
        <f>IF(A598&lt;=$C$3,"",MAX(INDEX($D$15:$D$713,A598-$C$3):D597))</f>
        <v>14600.55</v>
      </c>
      <c r="J598" s="1">
        <f>IF(A598&lt;=$C$4,"",MIN(INDEX($E$15:$E$713,A598-$C$4):E597))</f>
        <v>14587.5</v>
      </c>
      <c r="K598" t="str">
        <f t="shared" si="110"/>
        <v>sell</v>
      </c>
      <c r="L598" s="1">
        <f t="shared" si="121"/>
        <v>14587.5</v>
      </c>
      <c r="M598" s="1">
        <f t="shared" si="111"/>
        <v>14598.97839353213</v>
      </c>
      <c r="N598" s="1">
        <f t="shared" si="112"/>
        <v>14564.543212935741</v>
      </c>
      <c r="O598" t="str">
        <f t="shared" si="122"/>
        <v>sell</v>
      </c>
      <c r="P598" s="1">
        <f t="shared" si="113"/>
        <v>14587.5</v>
      </c>
      <c r="Q598" s="1">
        <f t="shared" si="114"/>
        <v>11.478393532129541</v>
      </c>
      <c r="R598" t="str">
        <f t="shared" si="117"/>
        <v/>
      </c>
      <c r="S598" t="str">
        <f t="shared" si="115"/>
        <v>sell</v>
      </c>
      <c r="AA598" t="str">
        <f t="shared" si="119"/>
        <v/>
      </c>
      <c r="AB598" t="str">
        <f t="shared" si="118"/>
        <v/>
      </c>
    </row>
    <row r="599" spans="1:28" x14ac:dyDescent="0.3">
      <c r="A599">
        <v>585</v>
      </c>
      <c r="B599" t="s">
        <v>634</v>
      </c>
      <c r="C599">
        <v>14595.2</v>
      </c>
      <c r="D599">
        <v>14602.25</v>
      </c>
      <c r="E599">
        <v>14586.8</v>
      </c>
      <c r="F599">
        <v>14598.9</v>
      </c>
      <c r="G599" s="1">
        <f t="shared" si="120"/>
        <v>13.850000000000364</v>
      </c>
      <c r="H599" s="1">
        <f t="shared" si="116"/>
        <v>11.596973855523082</v>
      </c>
      <c r="I599" s="1">
        <f>IF(A599&lt;=$C$3,"",MAX(INDEX($D$15:$D$713,A599-$C$3):D598))</f>
        <v>14599.2</v>
      </c>
      <c r="J599" s="1">
        <f>IF(A599&lt;=$C$4,"",MIN(INDEX($E$15:$E$713,A599-$C$4):E598))</f>
        <v>14584.3</v>
      </c>
      <c r="K599" t="str">
        <f t="shared" si="110"/>
        <v>buy</v>
      </c>
      <c r="L599" s="1">
        <f t="shared" si="121"/>
        <v>14599.2</v>
      </c>
      <c r="M599" s="1" t="str">
        <f t="shared" si="111"/>
        <v/>
      </c>
      <c r="N599" s="1" t="str">
        <f t="shared" si="112"/>
        <v/>
      </c>
      <c r="O599" t="str">
        <f t="shared" si="122"/>
        <v>SL</v>
      </c>
      <c r="P599" s="1" t="str">
        <f t="shared" si="113"/>
        <v/>
      </c>
      <c r="Q599" s="1" t="str">
        <f t="shared" si="114"/>
        <v/>
      </c>
      <c r="R599">
        <f t="shared" si="117"/>
        <v>-11.478393532130212</v>
      </c>
      <c r="S599" t="str">
        <f t="shared" si="115"/>
        <v/>
      </c>
      <c r="AA599">
        <f t="shared" si="119"/>
        <v>1</v>
      </c>
      <c r="AB599" t="str">
        <f t="shared" si="118"/>
        <v/>
      </c>
    </row>
    <row r="600" spans="1:28" x14ac:dyDescent="0.3">
      <c r="A600">
        <v>586</v>
      </c>
      <c r="B600" t="s">
        <v>635</v>
      </c>
      <c r="C600">
        <v>14598.55</v>
      </c>
      <c r="D600">
        <v>14600.8</v>
      </c>
      <c r="E600">
        <v>14588.6</v>
      </c>
      <c r="F600">
        <v>14597.35</v>
      </c>
      <c r="G600" s="1">
        <f t="shared" si="120"/>
        <v>15.450000000000728</v>
      </c>
      <c r="H600" s="1">
        <f t="shared" si="116"/>
        <v>11.789625162746963</v>
      </c>
      <c r="I600" s="1">
        <f>IF(A600&lt;=$C$3,"",MAX(INDEX($D$15:$D$713,A600-$C$3):D599))</f>
        <v>14602.25</v>
      </c>
      <c r="J600" s="1">
        <f>IF(A600&lt;=$C$4,"",MIN(INDEX($E$15:$E$713,A600-$C$4):E599))</f>
        <v>14584.3</v>
      </c>
      <c r="K600" t="str">
        <f t="shared" si="110"/>
        <v/>
      </c>
      <c r="L600" s="1" t="str">
        <f t="shared" si="121"/>
        <v/>
      </c>
      <c r="M600" s="1" t="str">
        <f t="shared" si="111"/>
        <v/>
      </c>
      <c r="N600" s="1" t="str">
        <f t="shared" si="112"/>
        <v/>
      </c>
      <c r="O600" t="str">
        <f t="shared" si="122"/>
        <v/>
      </c>
      <c r="P600" s="1" t="str">
        <f t="shared" si="113"/>
        <v/>
      </c>
      <c r="Q600" s="1" t="str">
        <f t="shared" si="114"/>
        <v/>
      </c>
      <c r="R600" t="str">
        <f t="shared" si="117"/>
        <v/>
      </c>
      <c r="S600" t="str">
        <f t="shared" si="115"/>
        <v/>
      </c>
      <c r="AA600" t="str">
        <f t="shared" si="119"/>
        <v/>
      </c>
      <c r="AB600" t="str">
        <f t="shared" si="118"/>
        <v/>
      </c>
    </row>
    <row r="601" spans="1:28" x14ac:dyDescent="0.3">
      <c r="A601">
        <v>587</v>
      </c>
      <c r="B601" t="s">
        <v>636</v>
      </c>
      <c r="C601">
        <v>14597.7</v>
      </c>
      <c r="D601">
        <v>14604.2</v>
      </c>
      <c r="E601">
        <v>14593.15</v>
      </c>
      <c r="F601">
        <v>14600.35</v>
      </c>
      <c r="G601" s="1">
        <f t="shared" si="120"/>
        <v>12.199999999998909</v>
      </c>
      <c r="H601" s="1">
        <f t="shared" si="116"/>
        <v>11.810143904609561</v>
      </c>
      <c r="I601" s="1">
        <f>IF(A601&lt;=$C$3,"",MAX(INDEX($D$15:$D$713,A601-$C$3):D600))</f>
        <v>14602.25</v>
      </c>
      <c r="J601" s="1">
        <f>IF(A601&lt;=$C$4,"",MIN(INDEX($E$15:$E$713,A601-$C$4):E600))</f>
        <v>14584.3</v>
      </c>
      <c r="K601" t="str">
        <f t="shared" si="110"/>
        <v>buy</v>
      </c>
      <c r="L601" s="1">
        <f t="shared" si="121"/>
        <v>14602.25</v>
      </c>
      <c r="M601" s="1">
        <f t="shared" si="111"/>
        <v>14590.43985609539</v>
      </c>
      <c r="N601" s="1">
        <f t="shared" si="112"/>
        <v>14625.870287809219</v>
      </c>
      <c r="O601" t="str">
        <f t="shared" si="122"/>
        <v>buy</v>
      </c>
      <c r="P601" s="1">
        <f t="shared" si="113"/>
        <v>14602.25</v>
      </c>
      <c r="Q601" s="1">
        <f t="shared" si="114"/>
        <v>11.810143904609561</v>
      </c>
      <c r="R601" t="str">
        <f t="shared" si="117"/>
        <v/>
      </c>
      <c r="S601" t="str">
        <f t="shared" si="115"/>
        <v>buy</v>
      </c>
      <c r="AA601">
        <f t="shared" si="119"/>
        <v>1</v>
      </c>
      <c r="AB601">
        <f t="shared" si="118"/>
        <v>1</v>
      </c>
    </row>
    <row r="602" spans="1:28" x14ac:dyDescent="0.3">
      <c r="A602">
        <v>588</v>
      </c>
      <c r="B602" t="s">
        <v>637</v>
      </c>
      <c r="C602">
        <v>14600.75</v>
      </c>
      <c r="D602">
        <v>14608.45</v>
      </c>
      <c r="E602">
        <v>14595.9</v>
      </c>
      <c r="F602">
        <v>14603.2</v>
      </c>
      <c r="G602" s="1">
        <f t="shared" si="120"/>
        <v>11.050000000001091</v>
      </c>
      <c r="H602" s="1">
        <f t="shared" si="116"/>
        <v>11.772136709379136</v>
      </c>
      <c r="I602" s="1">
        <f>IF(A602&lt;=$C$3,"",MAX(INDEX($D$15:$D$713,A602-$C$3):D601))</f>
        <v>14604.2</v>
      </c>
      <c r="J602" s="1">
        <f>IF(A602&lt;=$C$4,"",MIN(INDEX($E$15:$E$713,A602-$C$4):E601))</f>
        <v>14586.8</v>
      </c>
      <c r="K602" t="str">
        <f t="shared" si="110"/>
        <v>buy</v>
      </c>
      <c r="L602" s="1">
        <f t="shared" si="121"/>
        <v>14604.2</v>
      </c>
      <c r="M602" s="1">
        <f t="shared" si="111"/>
        <v>14590.43985609539</v>
      </c>
      <c r="N602" s="1">
        <f t="shared" si="112"/>
        <v>14625.870287809219</v>
      </c>
      <c r="O602" t="str">
        <f t="shared" si="122"/>
        <v>buy</v>
      </c>
      <c r="P602" s="1">
        <f t="shared" si="113"/>
        <v>14602.25</v>
      </c>
      <c r="Q602" s="1">
        <f t="shared" si="114"/>
        <v>11.810143904609561</v>
      </c>
      <c r="R602" t="str">
        <f t="shared" si="117"/>
        <v/>
      </c>
      <c r="S602" t="str">
        <f t="shared" si="115"/>
        <v/>
      </c>
      <c r="AA602">
        <f t="shared" si="119"/>
        <v>1</v>
      </c>
      <c r="AB602">
        <f t="shared" si="118"/>
        <v>1</v>
      </c>
    </row>
    <row r="603" spans="1:28" x14ac:dyDescent="0.3">
      <c r="A603">
        <v>589</v>
      </c>
      <c r="B603" t="s">
        <v>638</v>
      </c>
      <c r="C603">
        <v>14603.55</v>
      </c>
      <c r="D603">
        <v>14609</v>
      </c>
      <c r="E603">
        <v>14600.85</v>
      </c>
      <c r="F603">
        <v>14606.6</v>
      </c>
      <c r="G603" s="1">
        <f t="shared" si="120"/>
        <v>12.550000000001091</v>
      </c>
      <c r="H603" s="1">
        <f t="shared" si="116"/>
        <v>11.811029873910234</v>
      </c>
      <c r="I603" s="1">
        <f>IF(A603&lt;=$C$3,"",MAX(INDEX($D$15:$D$713,A603-$C$3):D602))</f>
        <v>14608.45</v>
      </c>
      <c r="J603" s="1">
        <f>IF(A603&lt;=$C$4,"",MIN(INDEX($E$15:$E$713,A603-$C$4):E602))</f>
        <v>14588.6</v>
      </c>
      <c r="K603" t="str">
        <f t="shared" si="110"/>
        <v>buy</v>
      </c>
      <c r="L603" s="1">
        <f t="shared" si="121"/>
        <v>14608.45</v>
      </c>
      <c r="M603" s="1">
        <f t="shared" si="111"/>
        <v>14590.43985609539</v>
      </c>
      <c r="N603" s="1">
        <f t="shared" si="112"/>
        <v>14625.870287809219</v>
      </c>
      <c r="O603" t="str">
        <f t="shared" si="122"/>
        <v>buy</v>
      </c>
      <c r="P603" s="1">
        <f t="shared" si="113"/>
        <v>14602.25</v>
      </c>
      <c r="Q603" s="1">
        <f t="shared" si="114"/>
        <v>11.810143904609561</v>
      </c>
      <c r="R603" t="str">
        <f t="shared" si="117"/>
        <v/>
      </c>
      <c r="S603" t="str">
        <f t="shared" si="115"/>
        <v/>
      </c>
      <c r="AA603">
        <f t="shared" si="119"/>
        <v>1</v>
      </c>
      <c r="AB603">
        <f t="shared" si="118"/>
        <v>1</v>
      </c>
    </row>
    <row r="604" spans="1:28" x14ac:dyDescent="0.3">
      <c r="A604">
        <v>590</v>
      </c>
      <c r="B604" t="s">
        <v>639</v>
      </c>
      <c r="C604">
        <v>14607</v>
      </c>
      <c r="D604">
        <v>14615.6</v>
      </c>
      <c r="E604">
        <v>14599.35</v>
      </c>
      <c r="F604">
        <v>14614.15</v>
      </c>
      <c r="G604" s="1">
        <f t="shared" si="120"/>
        <v>8.1499999999996362</v>
      </c>
      <c r="H604" s="1">
        <f t="shared" si="116"/>
        <v>11.627978380214705</v>
      </c>
      <c r="I604" s="1">
        <f>IF(A604&lt;=$C$3,"",MAX(INDEX($D$15:$D$713,A604-$C$3):D603))</f>
        <v>14609</v>
      </c>
      <c r="J604" s="1">
        <f>IF(A604&lt;=$C$4,"",MIN(INDEX($E$15:$E$713,A604-$C$4):E603))</f>
        <v>14593.15</v>
      </c>
      <c r="K604" t="str">
        <f t="shared" si="110"/>
        <v>buy</v>
      </c>
      <c r="L604" s="1">
        <f t="shared" si="121"/>
        <v>14609</v>
      </c>
      <c r="M604" s="1">
        <f t="shared" si="111"/>
        <v>14590.43985609539</v>
      </c>
      <c r="N604" s="1">
        <f t="shared" si="112"/>
        <v>14625.870287809219</v>
      </c>
      <c r="O604" t="str">
        <f t="shared" si="122"/>
        <v>buy</v>
      </c>
      <c r="P604" s="1">
        <f t="shared" si="113"/>
        <v>14602.25</v>
      </c>
      <c r="Q604" s="1">
        <f t="shared" si="114"/>
        <v>11.810143904609561</v>
      </c>
      <c r="R604" t="str">
        <f t="shared" si="117"/>
        <v/>
      </c>
      <c r="S604" t="str">
        <f t="shared" si="115"/>
        <v/>
      </c>
      <c r="AA604">
        <f t="shared" si="119"/>
        <v>1</v>
      </c>
      <c r="AB604">
        <f t="shared" si="118"/>
        <v>1</v>
      </c>
    </row>
    <row r="605" spans="1:28" x14ac:dyDescent="0.3">
      <c r="A605">
        <v>591</v>
      </c>
      <c r="B605" t="s">
        <v>640</v>
      </c>
      <c r="C605">
        <v>14614.8</v>
      </c>
      <c r="D605">
        <v>14618.2</v>
      </c>
      <c r="E605">
        <v>14610.35</v>
      </c>
      <c r="F605">
        <v>14614.45</v>
      </c>
      <c r="G605" s="1">
        <f t="shared" si="120"/>
        <v>16.25</v>
      </c>
      <c r="H605" s="1">
        <f t="shared" si="116"/>
        <v>11.85907946120397</v>
      </c>
      <c r="I605" s="1">
        <f>IF(A605&lt;=$C$3,"",MAX(INDEX($D$15:$D$713,A605-$C$3):D604))</f>
        <v>14615.6</v>
      </c>
      <c r="J605" s="1">
        <f>IF(A605&lt;=$C$4,"",MIN(INDEX($E$15:$E$713,A605-$C$4):E604))</f>
        <v>14595.9</v>
      </c>
      <c r="K605" t="str">
        <f t="shared" si="110"/>
        <v>buy</v>
      </c>
      <c r="L605" s="1">
        <f t="shared" si="121"/>
        <v>14615.6</v>
      </c>
      <c r="M605" s="1">
        <f t="shared" si="111"/>
        <v>14590.43985609539</v>
      </c>
      <c r="N605" s="1">
        <f t="shared" si="112"/>
        <v>14625.870287809219</v>
      </c>
      <c r="O605" t="str">
        <f t="shared" si="122"/>
        <v>buy</v>
      </c>
      <c r="P605" s="1">
        <f t="shared" si="113"/>
        <v>14602.25</v>
      </c>
      <c r="Q605" s="1">
        <f t="shared" si="114"/>
        <v>11.810143904609561</v>
      </c>
      <c r="R605" t="str">
        <f t="shared" si="117"/>
        <v/>
      </c>
      <c r="S605" t="str">
        <f t="shared" si="115"/>
        <v/>
      </c>
      <c r="AA605">
        <f t="shared" si="119"/>
        <v>1</v>
      </c>
      <c r="AB605">
        <f t="shared" si="118"/>
        <v>1</v>
      </c>
    </row>
    <row r="606" spans="1:28" x14ac:dyDescent="0.3">
      <c r="A606">
        <v>592</v>
      </c>
      <c r="B606" t="s">
        <v>641</v>
      </c>
      <c r="C606">
        <v>14613.9</v>
      </c>
      <c r="D606">
        <v>14617.6</v>
      </c>
      <c r="E606">
        <v>14606.85</v>
      </c>
      <c r="F606">
        <v>14615.1</v>
      </c>
      <c r="G606" s="1">
        <f t="shared" si="120"/>
        <v>7.8500000000003638</v>
      </c>
      <c r="H606" s="1">
        <f t="shared" si="116"/>
        <v>11.658625488143789</v>
      </c>
      <c r="I606" s="1">
        <f>IF(A606&lt;=$C$3,"",MAX(INDEX($D$15:$D$713,A606-$C$3):D605))</f>
        <v>14618.2</v>
      </c>
      <c r="J606" s="1">
        <f>IF(A606&lt;=$C$4,"",MIN(INDEX($E$15:$E$713,A606-$C$4):E605))</f>
        <v>14599.35</v>
      </c>
      <c r="K606" t="str">
        <f t="shared" si="110"/>
        <v/>
      </c>
      <c r="L606" s="1" t="str">
        <f t="shared" si="121"/>
        <v/>
      </c>
      <c r="M606" s="1">
        <f t="shared" si="111"/>
        <v>14590.43985609539</v>
      </c>
      <c r="N606" s="1">
        <f t="shared" si="112"/>
        <v>14625.870287809219</v>
      </c>
      <c r="O606" t="str">
        <f t="shared" si="122"/>
        <v>buy</v>
      </c>
      <c r="P606" s="1">
        <f t="shared" si="113"/>
        <v>14602.25</v>
      </c>
      <c r="Q606" s="1">
        <f t="shared" si="114"/>
        <v>11.810143904609561</v>
      </c>
      <c r="R606" t="str">
        <f t="shared" si="117"/>
        <v/>
      </c>
      <c r="S606" t="str">
        <f t="shared" si="115"/>
        <v/>
      </c>
      <c r="AA606" t="str">
        <f t="shared" si="119"/>
        <v/>
      </c>
      <c r="AB606" t="str">
        <f t="shared" si="118"/>
        <v/>
      </c>
    </row>
    <row r="607" spans="1:28" x14ac:dyDescent="0.3">
      <c r="A607">
        <v>593</v>
      </c>
      <c r="B607" t="s">
        <v>642</v>
      </c>
      <c r="C607">
        <v>14614.8</v>
      </c>
      <c r="D607">
        <v>14620</v>
      </c>
      <c r="E607">
        <v>14611.8</v>
      </c>
      <c r="F607">
        <v>14616.2</v>
      </c>
      <c r="G607" s="1">
        <f t="shared" si="120"/>
        <v>10.75</v>
      </c>
      <c r="H607" s="1">
        <f t="shared" si="116"/>
        <v>11.6131942137366</v>
      </c>
      <c r="I607" s="1">
        <f>IF(A607&lt;=$C$3,"",MAX(INDEX($D$15:$D$713,A607-$C$3):D606))</f>
        <v>14618.2</v>
      </c>
      <c r="J607" s="1">
        <f>IF(A607&lt;=$C$4,"",MIN(INDEX($E$15:$E$713,A607-$C$4):E606))</f>
        <v>14599.35</v>
      </c>
      <c r="K607" t="str">
        <f t="shared" si="110"/>
        <v>buy</v>
      </c>
      <c r="L607" s="1">
        <f t="shared" si="121"/>
        <v>14618.2</v>
      </c>
      <c r="M607" s="1">
        <f t="shared" si="111"/>
        <v>14590.43985609539</v>
      </c>
      <c r="N607" s="1">
        <f t="shared" si="112"/>
        <v>14625.870287809219</v>
      </c>
      <c r="O607" t="str">
        <f t="shared" si="122"/>
        <v>buy</v>
      </c>
      <c r="P607" s="1">
        <f t="shared" si="113"/>
        <v>14602.25</v>
      </c>
      <c r="Q607" s="1">
        <f t="shared" si="114"/>
        <v>11.810143904609561</v>
      </c>
      <c r="R607" t="str">
        <f t="shared" si="117"/>
        <v/>
      </c>
      <c r="S607" t="str">
        <f t="shared" si="115"/>
        <v/>
      </c>
      <c r="AA607">
        <f t="shared" si="119"/>
        <v>1</v>
      </c>
      <c r="AB607">
        <f t="shared" si="118"/>
        <v>1</v>
      </c>
    </row>
    <row r="608" spans="1:28" x14ac:dyDescent="0.3">
      <c r="A608">
        <v>594</v>
      </c>
      <c r="B608" t="s">
        <v>643</v>
      </c>
      <c r="C608">
        <v>14616.35</v>
      </c>
      <c r="D608">
        <v>14620.8</v>
      </c>
      <c r="E608">
        <v>14608.3</v>
      </c>
      <c r="F608">
        <v>14619.45</v>
      </c>
      <c r="G608" s="1">
        <f t="shared" si="120"/>
        <v>8.2000000000007276</v>
      </c>
      <c r="H608" s="1">
        <f t="shared" si="116"/>
        <v>11.442534503049806</v>
      </c>
      <c r="I608" s="1">
        <f>IF(A608&lt;=$C$3,"",MAX(INDEX($D$15:$D$713,A608-$C$3):D607))</f>
        <v>14620</v>
      </c>
      <c r="J608" s="1">
        <f>IF(A608&lt;=$C$4,"",MIN(INDEX($E$15:$E$713,A608-$C$4):E607))</f>
        <v>14606.85</v>
      </c>
      <c r="K608" t="str">
        <f t="shared" si="110"/>
        <v>buy</v>
      </c>
      <c r="L608" s="1">
        <f t="shared" si="121"/>
        <v>14620</v>
      </c>
      <c r="M608" s="1">
        <f t="shared" si="111"/>
        <v>14590.43985609539</v>
      </c>
      <c r="N608" s="1">
        <f t="shared" si="112"/>
        <v>14625.870287809219</v>
      </c>
      <c r="O608" t="str">
        <f t="shared" si="122"/>
        <v>buy</v>
      </c>
      <c r="P608" s="1">
        <f t="shared" si="113"/>
        <v>14602.25</v>
      </c>
      <c r="Q608" s="1">
        <f t="shared" si="114"/>
        <v>11.810143904609561</v>
      </c>
      <c r="R608" t="str">
        <f t="shared" si="117"/>
        <v/>
      </c>
      <c r="S608" t="str">
        <f t="shared" si="115"/>
        <v/>
      </c>
      <c r="AA608">
        <f t="shared" si="119"/>
        <v>1</v>
      </c>
      <c r="AB608">
        <f t="shared" si="118"/>
        <v>1</v>
      </c>
    </row>
    <row r="609" spans="1:28" x14ac:dyDescent="0.3">
      <c r="A609">
        <v>595</v>
      </c>
      <c r="B609" t="s">
        <v>644</v>
      </c>
      <c r="C609">
        <v>14619.15</v>
      </c>
      <c r="D609">
        <v>14627.95</v>
      </c>
      <c r="E609">
        <v>14611.65</v>
      </c>
      <c r="F609">
        <v>14618.15</v>
      </c>
      <c r="G609" s="1">
        <f t="shared" si="120"/>
        <v>12.5</v>
      </c>
      <c r="H609" s="1">
        <f t="shared" si="116"/>
        <v>11.495407777897316</v>
      </c>
      <c r="I609" s="1">
        <f>IF(A609&lt;=$C$3,"",MAX(INDEX($D$15:$D$713,A609-$C$3):D608))</f>
        <v>14620.8</v>
      </c>
      <c r="J609" s="1">
        <f>IF(A609&lt;=$C$4,"",MIN(INDEX($E$15:$E$713,A609-$C$4):E608))</f>
        <v>14606.85</v>
      </c>
      <c r="K609" t="str">
        <f t="shared" si="110"/>
        <v>buy</v>
      </c>
      <c r="L609" s="1">
        <f t="shared" si="121"/>
        <v>14620.8</v>
      </c>
      <c r="M609" s="1" t="str">
        <f t="shared" si="111"/>
        <v/>
      </c>
      <c r="N609" s="1" t="str">
        <f t="shared" si="112"/>
        <v/>
      </c>
      <c r="O609" t="str">
        <f t="shared" si="122"/>
        <v>TP</v>
      </c>
      <c r="P609" s="1" t="str">
        <f t="shared" si="113"/>
        <v/>
      </c>
      <c r="Q609" s="1" t="str">
        <f t="shared" si="114"/>
        <v/>
      </c>
      <c r="R609">
        <f t="shared" si="117"/>
        <v>23.620287809219008</v>
      </c>
      <c r="S609" t="str">
        <f t="shared" si="115"/>
        <v/>
      </c>
      <c r="AA609">
        <f t="shared" si="119"/>
        <v>1</v>
      </c>
      <c r="AB609" t="str">
        <f t="shared" si="118"/>
        <v/>
      </c>
    </row>
    <row r="610" spans="1:28" x14ac:dyDescent="0.3">
      <c r="A610">
        <v>596</v>
      </c>
      <c r="B610" t="s">
        <v>645</v>
      </c>
      <c r="C610">
        <v>14618.15</v>
      </c>
      <c r="D610">
        <v>14625.35</v>
      </c>
      <c r="E610">
        <v>14609.6</v>
      </c>
      <c r="F610">
        <v>14613.3</v>
      </c>
      <c r="G610" s="1">
        <f t="shared" si="120"/>
        <v>16.300000000001091</v>
      </c>
      <c r="H610" s="1">
        <f t="shared" si="116"/>
        <v>11.735637389002505</v>
      </c>
      <c r="I610" s="1">
        <f>IF(A610&lt;=$C$3,"",MAX(INDEX($D$15:$D$713,A610-$C$3):D609))</f>
        <v>14627.95</v>
      </c>
      <c r="J610" s="1">
        <f>IF(A610&lt;=$C$4,"",MIN(INDEX($E$15:$E$713,A610-$C$4):E609))</f>
        <v>14608.3</v>
      </c>
      <c r="K610" t="str">
        <f t="shared" si="110"/>
        <v/>
      </c>
      <c r="L610" s="1" t="str">
        <f t="shared" si="121"/>
        <v/>
      </c>
      <c r="M610" s="1" t="str">
        <f t="shared" si="111"/>
        <v/>
      </c>
      <c r="N610" s="1" t="str">
        <f t="shared" si="112"/>
        <v/>
      </c>
      <c r="O610" t="str">
        <f t="shared" si="122"/>
        <v/>
      </c>
      <c r="P610" s="1" t="str">
        <f t="shared" si="113"/>
        <v/>
      </c>
      <c r="Q610" s="1" t="str">
        <f t="shared" si="114"/>
        <v/>
      </c>
      <c r="R610" t="str">
        <f t="shared" si="117"/>
        <v/>
      </c>
      <c r="S610" t="str">
        <f t="shared" si="115"/>
        <v/>
      </c>
      <c r="AA610" t="str">
        <f t="shared" si="119"/>
        <v/>
      </c>
      <c r="AB610" t="str">
        <f t="shared" si="118"/>
        <v/>
      </c>
    </row>
    <row r="611" spans="1:28" x14ac:dyDescent="0.3">
      <c r="A611">
        <v>597</v>
      </c>
      <c r="B611" t="s">
        <v>646</v>
      </c>
      <c r="C611">
        <v>14613.4</v>
      </c>
      <c r="D611">
        <v>14616.8</v>
      </c>
      <c r="E611">
        <v>14605.85</v>
      </c>
      <c r="F611">
        <v>14608.4</v>
      </c>
      <c r="G611" s="1">
        <f t="shared" si="120"/>
        <v>15.75</v>
      </c>
      <c r="H611" s="1">
        <f t="shared" si="116"/>
        <v>11.93635551955238</v>
      </c>
      <c r="I611" s="1">
        <f>IF(A611&lt;=$C$3,"",MAX(INDEX($D$15:$D$713,A611-$C$3):D610))</f>
        <v>14627.95</v>
      </c>
      <c r="J611" s="1">
        <f>IF(A611&lt;=$C$4,"",MIN(INDEX($E$15:$E$713,A611-$C$4):E610))</f>
        <v>14608.3</v>
      </c>
      <c r="K611" t="str">
        <f t="shared" si="110"/>
        <v>sell</v>
      </c>
      <c r="L611" s="1">
        <f t="shared" si="121"/>
        <v>14608.3</v>
      </c>
      <c r="M611" s="1">
        <f t="shared" si="111"/>
        <v>14620.236355519552</v>
      </c>
      <c r="N611" s="1">
        <f t="shared" si="112"/>
        <v>14584.427288960895</v>
      </c>
      <c r="O611" t="str">
        <f t="shared" si="122"/>
        <v>sell</v>
      </c>
      <c r="P611" s="1">
        <f t="shared" si="113"/>
        <v>14608.3</v>
      </c>
      <c r="Q611" s="1">
        <f t="shared" si="114"/>
        <v>11.93635551955238</v>
      </c>
      <c r="R611" t="str">
        <f t="shared" si="117"/>
        <v/>
      </c>
      <c r="S611" t="str">
        <f t="shared" si="115"/>
        <v>sell</v>
      </c>
      <c r="AA611" t="str">
        <f t="shared" si="119"/>
        <v/>
      </c>
      <c r="AB611" t="str">
        <f t="shared" si="118"/>
        <v/>
      </c>
    </row>
    <row r="612" spans="1:28" x14ac:dyDescent="0.3">
      <c r="A612">
        <v>598</v>
      </c>
      <c r="B612" t="s">
        <v>647</v>
      </c>
      <c r="C612">
        <v>14608.65</v>
      </c>
      <c r="D612">
        <v>14614.45</v>
      </c>
      <c r="E612">
        <v>14604.25</v>
      </c>
      <c r="F612">
        <v>14609.6</v>
      </c>
      <c r="G612" s="1">
        <f t="shared" si="120"/>
        <v>10.949999999998909</v>
      </c>
      <c r="H612" s="1">
        <f t="shared" si="116"/>
        <v>11.887037743574707</v>
      </c>
      <c r="I612" s="1">
        <f>IF(A612&lt;=$C$3,"",MAX(INDEX($D$15:$D$713,A612-$C$3):D611))</f>
        <v>14627.95</v>
      </c>
      <c r="J612" s="1">
        <f>IF(A612&lt;=$C$4,"",MIN(INDEX($E$15:$E$713,A612-$C$4):E611))</f>
        <v>14605.85</v>
      </c>
      <c r="K612" t="str">
        <f t="shared" si="110"/>
        <v>sell</v>
      </c>
      <c r="L612" s="1">
        <f t="shared" si="121"/>
        <v>14605.85</v>
      </c>
      <c r="M612" s="1">
        <f t="shared" si="111"/>
        <v>14620.236355519552</v>
      </c>
      <c r="N612" s="1">
        <f t="shared" si="112"/>
        <v>14584.427288960895</v>
      </c>
      <c r="O612" t="str">
        <f t="shared" si="122"/>
        <v>sell</v>
      </c>
      <c r="P612" s="1">
        <f t="shared" si="113"/>
        <v>14608.3</v>
      </c>
      <c r="Q612" s="1">
        <f t="shared" si="114"/>
        <v>11.93635551955238</v>
      </c>
      <c r="R612" t="str">
        <f t="shared" si="117"/>
        <v/>
      </c>
      <c r="S612" t="str">
        <f t="shared" si="115"/>
        <v/>
      </c>
      <c r="AA612" t="str">
        <f t="shared" si="119"/>
        <v/>
      </c>
      <c r="AB612" t="str">
        <f t="shared" si="118"/>
        <v/>
      </c>
    </row>
    <row r="613" spans="1:28" x14ac:dyDescent="0.3">
      <c r="A613">
        <v>599</v>
      </c>
      <c r="B613" t="s">
        <v>648</v>
      </c>
      <c r="C613">
        <v>14609.5</v>
      </c>
      <c r="D613">
        <v>14615.05</v>
      </c>
      <c r="E613">
        <v>14599.2</v>
      </c>
      <c r="F613">
        <v>14606.1</v>
      </c>
      <c r="G613" s="1">
        <f t="shared" si="120"/>
        <v>10.200000000000728</v>
      </c>
      <c r="H613" s="1">
        <f t="shared" si="116"/>
        <v>11.802685856396007</v>
      </c>
      <c r="I613" s="1">
        <f>IF(A613&lt;=$C$3,"",MAX(INDEX($D$15:$D$713,A613-$C$3):D612))</f>
        <v>14625.35</v>
      </c>
      <c r="J613" s="1">
        <f>IF(A613&lt;=$C$4,"",MIN(INDEX($E$15:$E$713,A613-$C$4):E612))</f>
        <v>14604.25</v>
      </c>
      <c r="K613" t="str">
        <f t="shared" ref="K613:K676" si="123">IF(D613&gt;=I613,"buy",IF(E613&lt;=J613,"sell",""))</f>
        <v>sell</v>
      </c>
      <c r="L613" s="1">
        <f t="shared" si="121"/>
        <v>14604.25</v>
      </c>
      <c r="M613" s="1">
        <f t="shared" ref="M613:M676" si="124">IF(O613="buy",P613-$C$6*Q613,IF(O613="sell",P613+$C$6*Q613,""))</f>
        <v>14620.236355519552</v>
      </c>
      <c r="N613" s="1">
        <f t="shared" ref="N613:N676" si="125">IF(O613="buy",P613+$C$7*Q613,IF(O613="sell",P613-$C$7*Q613,""))</f>
        <v>14584.427288960895</v>
      </c>
      <c r="O613" t="str">
        <f t="shared" si="122"/>
        <v>sell</v>
      </c>
      <c r="P613" s="1">
        <f t="shared" ref="P613:P676" si="126">IF(O612=O613,P612,IF(OR(O613="buy",O613="sell"),L613,""))</f>
        <v>14608.3</v>
      </c>
      <c r="Q613" s="1">
        <f t="shared" ref="Q613:Q676" si="127">IF(O612=O613,Q612,IF(OR(O613="buy",O613="sell"),H613,""))</f>
        <v>11.93635551955238</v>
      </c>
      <c r="R613" t="str">
        <f t="shared" si="117"/>
        <v/>
      </c>
      <c r="S613" t="str">
        <f t="shared" ref="S613:S676" si="128">IF(OR(O612="",O612="SL",O612="TP"),K613,"")</f>
        <v/>
      </c>
      <c r="AA613" t="str">
        <f t="shared" si="119"/>
        <v/>
      </c>
      <c r="AB613" t="str">
        <f t="shared" si="118"/>
        <v/>
      </c>
    </row>
    <row r="614" spans="1:28" x14ac:dyDescent="0.3">
      <c r="A614">
        <v>600</v>
      </c>
      <c r="B614" t="s">
        <v>649</v>
      </c>
      <c r="C614">
        <v>14605.7</v>
      </c>
      <c r="D614">
        <v>14614.85</v>
      </c>
      <c r="E614">
        <v>14597.45</v>
      </c>
      <c r="F614">
        <v>14611.5</v>
      </c>
      <c r="G614" s="1">
        <f t="shared" si="120"/>
        <v>15.849999999998545</v>
      </c>
      <c r="H614" s="1">
        <f t="shared" ref="H614:H677" si="129">(H613*(C$5-1)+G614)/C$5</f>
        <v>12.005051563576135</v>
      </c>
      <c r="I614" s="1">
        <f>IF(A614&lt;=$C$3,"",MAX(INDEX($D$15:$D$713,A614-$C$3):D613))</f>
        <v>14616.8</v>
      </c>
      <c r="J614" s="1">
        <f>IF(A614&lt;=$C$4,"",MIN(INDEX($E$15:$E$713,A614-$C$4):E613))</f>
        <v>14599.2</v>
      </c>
      <c r="K614" t="str">
        <f t="shared" si="123"/>
        <v>sell</v>
      </c>
      <c r="L614" s="1">
        <f t="shared" si="121"/>
        <v>14599.2</v>
      </c>
      <c r="M614" s="1">
        <f t="shared" si="124"/>
        <v>14620.236355519552</v>
      </c>
      <c r="N614" s="1">
        <f t="shared" si="125"/>
        <v>14584.427288960895</v>
      </c>
      <c r="O614" t="str">
        <f t="shared" si="122"/>
        <v>sell</v>
      </c>
      <c r="P614" s="1">
        <f t="shared" si="126"/>
        <v>14608.3</v>
      </c>
      <c r="Q614" s="1">
        <f t="shared" si="127"/>
        <v>11.93635551955238</v>
      </c>
      <c r="R614" t="str">
        <f t="shared" si="117"/>
        <v/>
      </c>
      <c r="S614" t="str">
        <f t="shared" si="128"/>
        <v/>
      </c>
      <c r="AA614" t="str">
        <f t="shared" si="119"/>
        <v/>
      </c>
      <c r="AB614" t="str">
        <f t="shared" si="118"/>
        <v/>
      </c>
    </row>
    <row r="615" spans="1:28" x14ac:dyDescent="0.3">
      <c r="A615">
        <v>601</v>
      </c>
      <c r="B615" t="s">
        <v>650</v>
      </c>
      <c r="C615">
        <v>14611.65</v>
      </c>
      <c r="D615">
        <v>14620.15</v>
      </c>
      <c r="E615">
        <v>14605.25</v>
      </c>
      <c r="F615">
        <v>14610.1</v>
      </c>
      <c r="G615" s="1">
        <f t="shared" si="120"/>
        <v>17.399999999999636</v>
      </c>
      <c r="H615" s="1">
        <f t="shared" si="129"/>
        <v>12.274798985397309</v>
      </c>
      <c r="I615" s="1">
        <f>IF(A615&lt;=$C$3,"",MAX(INDEX($D$15:$D$713,A615-$C$3):D614))</f>
        <v>14615.05</v>
      </c>
      <c r="J615" s="1">
        <f>IF(A615&lt;=$C$4,"",MIN(INDEX($E$15:$E$713,A615-$C$4):E614))</f>
        <v>14597.45</v>
      </c>
      <c r="K615" t="str">
        <f t="shared" si="123"/>
        <v>buy</v>
      </c>
      <c r="L615" s="1">
        <f t="shared" si="121"/>
        <v>14615.05</v>
      </c>
      <c r="M615" s="1">
        <f t="shared" si="124"/>
        <v>14620.236355519552</v>
      </c>
      <c r="N615" s="1">
        <f t="shared" si="125"/>
        <v>14584.427288960895</v>
      </c>
      <c r="O615" t="str">
        <f t="shared" si="122"/>
        <v>sell</v>
      </c>
      <c r="P615" s="1">
        <f t="shared" si="126"/>
        <v>14608.3</v>
      </c>
      <c r="Q615" s="1">
        <f t="shared" si="127"/>
        <v>11.93635551955238</v>
      </c>
      <c r="R615" t="str">
        <f t="shared" si="117"/>
        <v/>
      </c>
      <c r="S615" t="str">
        <f t="shared" si="128"/>
        <v/>
      </c>
      <c r="AA615">
        <f t="shared" si="119"/>
        <v>1</v>
      </c>
      <c r="AB615" t="str">
        <f t="shared" si="118"/>
        <v/>
      </c>
    </row>
    <row r="616" spans="1:28" x14ac:dyDescent="0.3">
      <c r="A616">
        <v>602</v>
      </c>
      <c r="B616" t="s">
        <v>651</v>
      </c>
      <c r="C616">
        <v>14609.75</v>
      </c>
      <c r="D616">
        <v>14618.25</v>
      </c>
      <c r="E616">
        <v>14605.45</v>
      </c>
      <c r="F616">
        <v>14608.1</v>
      </c>
      <c r="G616" s="1">
        <f t="shared" si="120"/>
        <v>14.899999999999636</v>
      </c>
      <c r="H616" s="1">
        <f t="shared" si="129"/>
        <v>12.406059036127425</v>
      </c>
      <c r="I616" s="1">
        <f>IF(A616&lt;=$C$3,"",MAX(INDEX($D$15:$D$713,A616-$C$3):D615))</f>
        <v>14620.15</v>
      </c>
      <c r="J616" s="1">
        <f>IF(A616&lt;=$C$4,"",MIN(INDEX($E$15:$E$713,A616-$C$4):E615))</f>
        <v>14597.45</v>
      </c>
      <c r="K616" t="str">
        <f t="shared" si="123"/>
        <v/>
      </c>
      <c r="L616" s="1" t="str">
        <f t="shared" si="121"/>
        <v/>
      </c>
      <c r="M616" s="1">
        <f t="shared" si="124"/>
        <v>14620.236355519552</v>
      </c>
      <c r="N616" s="1">
        <f t="shared" si="125"/>
        <v>14584.427288960895</v>
      </c>
      <c r="O616" t="str">
        <f t="shared" si="122"/>
        <v>sell</v>
      </c>
      <c r="P616" s="1">
        <f t="shared" si="126"/>
        <v>14608.3</v>
      </c>
      <c r="Q616" s="1">
        <f t="shared" si="127"/>
        <v>11.93635551955238</v>
      </c>
      <c r="R616" t="str">
        <f t="shared" si="117"/>
        <v/>
      </c>
      <c r="S616" t="str">
        <f t="shared" si="128"/>
        <v/>
      </c>
      <c r="AA616" t="str">
        <f t="shared" si="119"/>
        <v/>
      </c>
      <c r="AB616" t="str">
        <f t="shared" si="118"/>
        <v/>
      </c>
    </row>
    <row r="617" spans="1:28" x14ac:dyDescent="0.3">
      <c r="A617">
        <v>603</v>
      </c>
      <c r="B617" t="s">
        <v>652</v>
      </c>
      <c r="C617">
        <v>14608.4</v>
      </c>
      <c r="D617">
        <v>14616.45</v>
      </c>
      <c r="E617">
        <v>14605.45</v>
      </c>
      <c r="F617">
        <v>14608.4</v>
      </c>
      <c r="G617" s="1">
        <f t="shared" si="120"/>
        <v>12.799999999999272</v>
      </c>
      <c r="H617" s="1">
        <f t="shared" si="129"/>
        <v>12.425756084321018</v>
      </c>
      <c r="I617" s="1">
        <f>IF(A617&lt;=$C$3,"",MAX(INDEX($D$15:$D$713,A617-$C$3):D616))</f>
        <v>14620.15</v>
      </c>
      <c r="J617" s="1">
        <f>IF(A617&lt;=$C$4,"",MIN(INDEX($E$15:$E$713,A617-$C$4):E616))</f>
        <v>14597.45</v>
      </c>
      <c r="K617" t="str">
        <f t="shared" si="123"/>
        <v/>
      </c>
      <c r="L617" s="1" t="str">
        <f t="shared" si="121"/>
        <v/>
      </c>
      <c r="M617" s="1">
        <f t="shared" si="124"/>
        <v>14620.236355519552</v>
      </c>
      <c r="N617" s="1">
        <f t="shared" si="125"/>
        <v>14584.427288960895</v>
      </c>
      <c r="O617" t="str">
        <f t="shared" si="122"/>
        <v>sell</v>
      </c>
      <c r="P617" s="1">
        <f t="shared" si="126"/>
        <v>14608.3</v>
      </c>
      <c r="Q617" s="1">
        <f t="shared" si="127"/>
        <v>11.93635551955238</v>
      </c>
      <c r="R617" t="str">
        <f t="shared" si="117"/>
        <v/>
      </c>
      <c r="S617" t="str">
        <f t="shared" si="128"/>
        <v/>
      </c>
      <c r="AA617" t="str">
        <f t="shared" si="119"/>
        <v/>
      </c>
      <c r="AB617" t="str">
        <f t="shared" si="118"/>
        <v/>
      </c>
    </row>
    <row r="618" spans="1:28" x14ac:dyDescent="0.3">
      <c r="A618">
        <v>604</v>
      </c>
      <c r="B618" t="s">
        <v>653</v>
      </c>
      <c r="C618">
        <v>14608.25</v>
      </c>
      <c r="D618">
        <v>14614.95</v>
      </c>
      <c r="E618">
        <v>14599.15</v>
      </c>
      <c r="F618">
        <v>14612.15</v>
      </c>
      <c r="G618" s="1">
        <f t="shared" si="120"/>
        <v>11</v>
      </c>
      <c r="H618" s="1">
        <f t="shared" si="129"/>
        <v>12.354468280104966</v>
      </c>
      <c r="I618" s="1">
        <f>IF(A618&lt;=$C$3,"",MAX(INDEX($D$15:$D$713,A618-$C$3):D617))</f>
        <v>14620.15</v>
      </c>
      <c r="J618" s="1">
        <f>IF(A618&lt;=$C$4,"",MIN(INDEX($E$15:$E$713,A618-$C$4):E617))</f>
        <v>14605.25</v>
      </c>
      <c r="K618" t="str">
        <f t="shared" si="123"/>
        <v>sell</v>
      </c>
      <c r="L618" s="1">
        <f t="shared" si="121"/>
        <v>14605.25</v>
      </c>
      <c r="M618" s="1">
        <f t="shared" si="124"/>
        <v>14620.236355519552</v>
      </c>
      <c r="N618" s="1">
        <f t="shared" si="125"/>
        <v>14584.427288960895</v>
      </c>
      <c r="O618" t="str">
        <f t="shared" si="122"/>
        <v>sell</v>
      </c>
      <c r="P618" s="1">
        <f t="shared" si="126"/>
        <v>14608.3</v>
      </c>
      <c r="Q618" s="1">
        <f t="shared" si="127"/>
        <v>11.93635551955238</v>
      </c>
      <c r="R618" t="str">
        <f t="shared" si="117"/>
        <v/>
      </c>
      <c r="S618" t="str">
        <f t="shared" si="128"/>
        <v/>
      </c>
      <c r="AA618" t="str">
        <f t="shared" si="119"/>
        <v/>
      </c>
      <c r="AB618" t="str">
        <f t="shared" si="118"/>
        <v/>
      </c>
    </row>
    <row r="619" spans="1:28" x14ac:dyDescent="0.3">
      <c r="A619">
        <v>605</v>
      </c>
      <c r="B619" t="s">
        <v>654</v>
      </c>
      <c r="C619">
        <v>14612</v>
      </c>
      <c r="D619">
        <v>14620.35</v>
      </c>
      <c r="E619">
        <v>14607.6</v>
      </c>
      <c r="F619">
        <v>14613.8</v>
      </c>
      <c r="G619" s="1">
        <f t="shared" si="120"/>
        <v>15.800000000001091</v>
      </c>
      <c r="H619" s="1">
        <f t="shared" si="129"/>
        <v>12.526744866099772</v>
      </c>
      <c r="I619" s="1">
        <f>IF(A619&lt;=$C$3,"",MAX(INDEX($D$15:$D$713,A619-$C$3):D618))</f>
        <v>14618.25</v>
      </c>
      <c r="J619" s="1">
        <f>IF(A619&lt;=$C$4,"",MIN(INDEX($E$15:$E$713,A619-$C$4):E618))</f>
        <v>14599.15</v>
      </c>
      <c r="K619" t="str">
        <f t="shared" si="123"/>
        <v>buy</v>
      </c>
      <c r="L619" s="1">
        <f t="shared" si="121"/>
        <v>14618.25</v>
      </c>
      <c r="M619" s="1" t="str">
        <f t="shared" si="124"/>
        <v/>
      </c>
      <c r="N619" s="1" t="str">
        <f t="shared" si="125"/>
        <v/>
      </c>
      <c r="O619" t="str">
        <f t="shared" si="122"/>
        <v>SL</v>
      </c>
      <c r="P619" s="1" t="str">
        <f t="shared" si="126"/>
        <v/>
      </c>
      <c r="Q619" s="1" t="str">
        <f t="shared" si="127"/>
        <v/>
      </c>
      <c r="R619">
        <f t="shared" si="117"/>
        <v>-11.936355519552308</v>
      </c>
      <c r="S619" t="str">
        <f t="shared" si="128"/>
        <v/>
      </c>
      <c r="AA619">
        <f t="shared" si="119"/>
        <v>1</v>
      </c>
      <c r="AB619" t="str">
        <f t="shared" si="118"/>
        <v/>
      </c>
    </row>
    <row r="620" spans="1:28" x14ac:dyDescent="0.3">
      <c r="A620">
        <v>606</v>
      </c>
      <c r="B620" t="s">
        <v>655</v>
      </c>
      <c r="C620">
        <v>14614.2</v>
      </c>
      <c r="D620">
        <v>14616.75</v>
      </c>
      <c r="E620">
        <v>14607</v>
      </c>
      <c r="F620">
        <v>14610.3</v>
      </c>
      <c r="G620" s="1">
        <f t="shared" si="120"/>
        <v>12.75</v>
      </c>
      <c r="H620" s="1">
        <f t="shared" si="129"/>
        <v>12.537907622794783</v>
      </c>
      <c r="I620" s="1">
        <f>IF(A620&lt;=$C$3,"",MAX(INDEX($D$15:$D$713,A620-$C$3):D619))</f>
        <v>14620.35</v>
      </c>
      <c r="J620" s="1">
        <f>IF(A620&lt;=$C$4,"",MIN(INDEX($E$15:$E$713,A620-$C$4):E619))</f>
        <v>14599.15</v>
      </c>
      <c r="K620" t="str">
        <f t="shared" si="123"/>
        <v/>
      </c>
      <c r="L620" s="1" t="str">
        <f t="shared" si="121"/>
        <v/>
      </c>
      <c r="M620" s="1" t="str">
        <f t="shared" si="124"/>
        <v/>
      </c>
      <c r="N620" s="1" t="str">
        <f t="shared" si="125"/>
        <v/>
      </c>
      <c r="O620" t="str">
        <f t="shared" si="122"/>
        <v/>
      </c>
      <c r="P620" s="1" t="str">
        <f t="shared" si="126"/>
        <v/>
      </c>
      <c r="Q620" s="1" t="str">
        <f t="shared" si="127"/>
        <v/>
      </c>
      <c r="R620" t="str">
        <f t="shared" si="117"/>
        <v/>
      </c>
      <c r="S620" t="str">
        <f t="shared" si="128"/>
        <v/>
      </c>
      <c r="AA620" t="str">
        <f t="shared" si="119"/>
        <v/>
      </c>
      <c r="AB620" t="str">
        <f t="shared" si="118"/>
        <v/>
      </c>
    </row>
    <row r="621" spans="1:28" x14ac:dyDescent="0.3">
      <c r="A621">
        <v>607</v>
      </c>
      <c r="B621" t="s">
        <v>656</v>
      </c>
      <c r="C621">
        <v>14610.05</v>
      </c>
      <c r="D621">
        <v>14616.75</v>
      </c>
      <c r="E621">
        <v>14607</v>
      </c>
      <c r="F621">
        <v>14613.6</v>
      </c>
      <c r="G621" s="1">
        <f t="shared" si="120"/>
        <v>9.75</v>
      </c>
      <c r="H621" s="1">
        <f t="shared" si="129"/>
        <v>12.398512241655045</v>
      </c>
      <c r="I621" s="1">
        <f>IF(A621&lt;=$C$3,"",MAX(INDEX($D$15:$D$713,A621-$C$3):D620))</f>
        <v>14620.35</v>
      </c>
      <c r="J621" s="1">
        <f>IF(A621&lt;=$C$4,"",MIN(INDEX($E$15:$E$713,A621-$C$4):E620))</f>
        <v>14599.15</v>
      </c>
      <c r="K621" t="str">
        <f t="shared" si="123"/>
        <v/>
      </c>
      <c r="L621" s="1" t="str">
        <f t="shared" si="121"/>
        <v/>
      </c>
      <c r="M621" s="1" t="str">
        <f t="shared" si="124"/>
        <v/>
      </c>
      <c r="N621" s="1" t="str">
        <f t="shared" si="125"/>
        <v/>
      </c>
      <c r="O621" t="str">
        <f t="shared" si="122"/>
        <v/>
      </c>
      <c r="P621" s="1" t="str">
        <f t="shared" si="126"/>
        <v/>
      </c>
      <c r="Q621" s="1" t="str">
        <f t="shared" si="127"/>
        <v/>
      </c>
      <c r="R621" t="str">
        <f t="shared" si="117"/>
        <v/>
      </c>
      <c r="S621" t="str">
        <f t="shared" si="128"/>
        <v/>
      </c>
      <c r="AA621" t="str">
        <f t="shared" si="119"/>
        <v/>
      </c>
      <c r="AB621" t="str">
        <f t="shared" si="118"/>
        <v/>
      </c>
    </row>
    <row r="622" spans="1:28" x14ac:dyDescent="0.3">
      <c r="A622">
        <v>608</v>
      </c>
      <c r="B622" t="s">
        <v>657</v>
      </c>
      <c r="C622">
        <v>14613.5</v>
      </c>
      <c r="D622">
        <v>14619.35</v>
      </c>
      <c r="E622">
        <v>14605.9</v>
      </c>
      <c r="F622">
        <v>14613.25</v>
      </c>
      <c r="G622" s="1">
        <f t="shared" si="120"/>
        <v>9.75</v>
      </c>
      <c r="H622" s="1">
        <f t="shared" si="129"/>
        <v>12.266086629572293</v>
      </c>
      <c r="I622" s="1">
        <f>IF(A622&lt;=$C$3,"",MAX(INDEX($D$15:$D$713,A622-$C$3):D621))</f>
        <v>14620.35</v>
      </c>
      <c r="J622" s="1">
        <f>IF(A622&lt;=$C$4,"",MIN(INDEX($E$15:$E$713,A622-$C$4):E621))</f>
        <v>14607</v>
      </c>
      <c r="K622" t="str">
        <f t="shared" si="123"/>
        <v>sell</v>
      </c>
      <c r="L622" s="1">
        <f t="shared" si="121"/>
        <v>14607</v>
      </c>
      <c r="M622" s="1">
        <f t="shared" si="124"/>
        <v>14619.266086629572</v>
      </c>
      <c r="N622" s="1">
        <f t="shared" si="125"/>
        <v>14582.467826740856</v>
      </c>
      <c r="O622" t="str">
        <f t="shared" si="122"/>
        <v>sell</v>
      </c>
      <c r="P622" s="1">
        <f t="shared" si="126"/>
        <v>14607</v>
      </c>
      <c r="Q622" s="1">
        <f t="shared" si="127"/>
        <v>12.266086629572293</v>
      </c>
      <c r="R622" t="str">
        <f t="shared" si="117"/>
        <v/>
      </c>
      <c r="S622" t="str">
        <f t="shared" si="128"/>
        <v>sell</v>
      </c>
      <c r="AA622" t="str">
        <f t="shared" si="119"/>
        <v/>
      </c>
      <c r="AB622" t="str">
        <f t="shared" si="118"/>
        <v/>
      </c>
    </row>
    <row r="623" spans="1:28" x14ac:dyDescent="0.3">
      <c r="A623">
        <v>609</v>
      </c>
      <c r="B623" t="s">
        <v>658</v>
      </c>
      <c r="C623">
        <v>14613.2</v>
      </c>
      <c r="D623">
        <v>14620.9</v>
      </c>
      <c r="E623">
        <v>14607.6</v>
      </c>
      <c r="F623">
        <v>14608.8</v>
      </c>
      <c r="G623" s="1">
        <f t="shared" si="120"/>
        <v>13.450000000000728</v>
      </c>
      <c r="H623" s="1">
        <f t="shared" si="129"/>
        <v>12.325282298093715</v>
      </c>
      <c r="I623" s="1">
        <f>IF(A623&lt;=$C$3,"",MAX(INDEX($D$15:$D$713,A623-$C$3):D622))</f>
        <v>14619.35</v>
      </c>
      <c r="J623" s="1">
        <f>IF(A623&lt;=$C$4,"",MIN(INDEX($E$15:$E$713,A623-$C$4):E622))</f>
        <v>14605.9</v>
      </c>
      <c r="K623" t="str">
        <f t="shared" si="123"/>
        <v>buy</v>
      </c>
      <c r="L623" s="1">
        <f t="shared" si="121"/>
        <v>14619.35</v>
      </c>
      <c r="M623" s="1" t="str">
        <f t="shared" si="124"/>
        <v/>
      </c>
      <c r="N623" s="1" t="str">
        <f t="shared" si="125"/>
        <v/>
      </c>
      <c r="O623" t="str">
        <f t="shared" si="122"/>
        <v>SL</v>
      </c>
      <c r="P623" s="1" t="str">
        <f t="shared" si="126"/>
        <v/>
      </c>
      <c r="Q623" s="1" t="str">
        <f t="shared" si="127"/>
        <v/>
      </c>
      <c r="R623">
        <f t="shared" si="117"/>
        <v>-12.266086629571873</v>
      </c>
      <c r="S623" t="str">
        <f t="shared" si="128"/>
        <v/>
      </c>
      <c r="AA623">
        <f t="shared" si="119"/>
        <v>1</v>
      </c>
      <c r="AB623" t="str">
        <f t="shared" si="118"/>
        <v/>
      </c>
    </row>
    <row r="624" spans="1:28" x14ac:dyDescent="0.3">
      <c r="A624">
        <v>610</v>
      </c>
      <c r="B624" t="s">
        <v>659</v>
      </c>
      <c r="C624">
        <v>14608.35</v>
      </c>
      <c r="D624">
        <v>14616.65</v>
      </c>
      <c r="E624">
        <v>14602.45</v>
      </c>
      <c r="F624">
        <v>14608.85</v>
      </c>
      <c r="G624" s="1">
        <f t="shared" si="120"/>
        <v>13.299999999999272</v>
      </c>
      <c r="H624" s="1">
        <f t="shared" si="129"/>
        <v>12.374018183188992</v>
      </c>
      <c r="I624" s="1">
        <f>IF(A624&lt;=$C$3,"",MAX(INDEX($D$15:$D$713,A624-$C$3):D623))</f>
        <v>14620.9</v>
      </c>
      <c r="J624" s="1">
        <f>IF(A624&lt;=$C$4,"",MIN(INDEX($E$15:$E$713,A624-$C$4):E623))</f>
        <v>14605.9</v>
      </c>
      <c r="K624" t="str">
        <f t="shared" si="123"/>
        <v>sell</v>
      </c>
      <c r="L624" s="1">
        <f t="shared" si="121"/>
        <v>14605.9</v>
      </c>
      <c r="M624" s="1">
        <f t="shared" si="124"/>
        <v>14618.274018183189</v>
      </c>
      <c r="N624" s="1">
        <f t="shared" si="125"/>
        <v>14581.151963633622</v>
      </c>
      <c r="O624" t="str">
        <f t="shared" si="122"/>
        <v>sell</v>
      </c>
      <c r="P624" s="1">
        <f t="shared" si="126"/>
        <v>14605.9</v>
      </c>
      <c r="Q624" s="1">
        <f t="shared" si="127"/>
        <v>12.374018183188992</v>
      </c>
      <c r="R624" t="str">
        <f t="shared" si="117"/>
        <v/>
      </c>
      <c r="S624" t="str">
        <f t="shared" si="128"/>
        <v>sell</v>
      </c>
      <c r="AA624" t="str">
        <f t="shared" si="119"/>
        <v/>
      </c>
      <c r="AB624" t="str">
        <f t="shared" si="118"/>
        <v/>
      </c>
    </row>
    <row r="625" spans="1:28" x14ac:dyDescent="0.3">
      <c r="A625">
        <v>611</v>
      </c>
      <c r="B625" t="s">
        <v>660</v>
      </c>
      <c r="C625">
        <v>14608.8</v>
      </c>
      <c r="D625">
        <v>14616.65</v>
      </c>
      <c r="E625">
        <v>14600.4</v>
      </c>
      <c r="F625">
        <v>14609.85</v>
      </c>
      <c r="G625" s="1">
        <f t="shared" si="120"/>
        <v>14.199999999998909</v>
      </c>
      <c r="H625" s="1">
        <f t="shared" si="129"/>
        <v>12.465317274029488</v>
      </c>
      <c r="I625" s="1">
        <f>IF(A625&lt;=$C$3,"",MAX(INDEX($D$15:$D$713,A625-$C$3):D624))</f>
        <v>14620.9</v>
      </c>
      <c r="J625" s="1">
        <f>IF(A625&lt;=$C$4,"",MIN(INDEX($E$15:$E$713,A625-$C$4):E624))</f>
        <v>14602.45</v>
      </c>
      <c r="K625" t="str">
        <f t="shared" si="123"/>
        <v>sell</v>
      </c>
      <c r="L625" s="1">
        <f t="shared" si="121"/>
        <v>14602.45</v>
      </c>
      <c r="M625" s="1">
        <f t="shared" si="124"/>
        <v>14618.274018183189</v>
      </c>
      <c r="N625" s="1">
        <f t="shared" si="125"/>
        <v>14581.151963633622</v>
      </c>
      <c r="O625" t="str">
        <f t="shared" si="122"/>
        <v>sell</v>
      </c>
      <c r="P625" s="1">
        <f t="shared" si="126"/>
        <v>14605.9</v>
      </c>
      <c r="Q625" s="1">
        <f t="shared" si="127"/>
        <v>12.374018183188992</v>
      </c>
      <c r="R625" t="str">
        <f t="shared" si="117"/>
        <v/>
      </c>
      <c r="S625" t="str">
        <f t="shared" si="128"/>
        <v/>
      </c>
      <c r="AA625" t="str">
        <f t="shared" si="119"/>
        <v/>
      </c>
      <c r="AB625" t="str">
        <f t="shared" si="118"/>
        <v/>
      </c>
    </row>
    <row r="626" spans="1:28" x14ac:dyDescent="0.3">
      <c r="A626">
        <v>612</v>
      </c>
      <c r="B626" t="s">
        <v>661</v>
      </c>
      <c r="C626">
        <v>14610.05</v>
      </c>
      <c r="D626">
        <v>14611.05</v>
      </c>
      <c r="E626">
        <v>14604</v>
      </c>
      <c r="F626">
        <v>14609.35</v>
      </c>
      <c r="G626" s="1">
        <f t="shared" si="120"/>
        <v>16.25</v>
      </c>
      <c r="H626" s="1">
        <f t="shared" si="129"/>
        <v>12.654551410328015</v>
      </c>
      <c r="I626" s="1">
        <f>IF(A626&lt;=$C$3,"",MAX(INDEX($D$15:$D$713,A626-$C$3):D625))</f>
        <v>14620.9</v>
      </c>
      <c r="J626" s="1">
        <f>IF(A626&lt;=$C$4,"",MIN(INDEX($E$15:$E$713,A626-$C$4):E625))</f>
        <v>14600.4</v>
      </c>
      <c r="K626" t="str">
        <f t="shared" si="123"/>
        <v/>
      </c>
      <c r="L626" s="1" t="str">
        <f t="shared" si="121"/>
        <v/>
      </c>
      <c r="M626" s="1">
        <f t="shared" si="124"/>
        <v>14618.274018183189</v>
      </c>
      <c r="N626" s="1">
        <f t="shared" si="125"/>
        <v>14581.151963633622</v>
      </c>
      <c r="O626" t="str">
        <f t="shared" si="122"/>
        <v>sell</v>
      </c>
      <c r="P626" s="1">
        <f t="shared" si="126"/>
        <v>14605.9</v>
      </c>
      <c r="Q626" s="1">
        <f t="shared" si="127"/>
        <v>12.374018183188992</v>
      </c>
      <c r="R626" t="str">
        <f t="shared" si="117"/>
        <v/>
      </c>
      <c r="S626" t="str">
        <f t="shared" si="128"/>
        <v/>
      </c>
      <c r="AA626" t="str">
        <f t="shared" si="119"/>
        <v/>
      </c>
      <c r="AB626" t="str">
        <f t="shared" si="118"/>
        <v/>
      </c>
    </row>
    <row r="627" spans="1:28" x14ac:dyDescent="0.3">
      <c r="A627">
        <v>613</v>
      </c>
      <c r="B627" t="s">
        <v>662</v>
      </c>
      <c r="C627">
        <v>14609.95</v>
      </c>
      <c r="D627">
        <v>14613.4</v>
      </c>
      <c r="E627">
        <v>14600.35</v>
      </c>
      <c r="F627">
        <v>14606.15</v>
      </c>
      <c r="G627" s="1">
        <f t="shared" si="120"/>
        <v>7.0499999999992724</v>
      </c>
      <c r="H627" s="1">
        <f t="shared" si="129"/>
        <v>12.374323839811577</v>
      </c>
      <c r="I627" s="1">
        <f>IF(A627&lt;=$C$3,"",MAX(INDEX($D$15:$D$713,A627-$C$3):D626))</f>
        <v>14616.65</v>
      </c>
      <c r="J627" s="1">
        <f>IF(A627&lt;=$C$4,"",MIN(INDEX($E$15:$E$713,A627-$C$4):E626))</f>
        <v>14600.4</v>
      </c>
      <c r="K627" t="str">
        <f t="shared" si="123"/>
        <v>sell</v>
      </c>
      <c r="L627" s="1">
        <f t="shared" si="121"/>
        <v>14600.4</v>
      </c>
      <c r="M627" s="1">
        <f t="shared" si="124"/>
        <v>14618.274018183189</v>
      </c>
      <c r="N627" s="1">
        <f t="shared" si="125"/>
        <v>14581.151963633622</v>
      </c>
      <c r="O627" t="str">
        <f t="shared" si="122"/>
        <v>sell</v>
      </c>
      <c r="P627" s="1">
        <f t="shared" si="126"/>
        <v>14605.9</v>
      </c>
      <c r="Q627" s="1">
        <f t="shared" si="127"/>
        <v>12.374018183188992</v>
      </c>
      <c r="R627" t="str">
        <f t="shared" ref="R627:R690" si="130">IF(AND(O626="buy",O627="SL"),M626-P626,IF(AND(O626="buy",O627="TP"),N626-P626,IF(AND(O626="sell",O627="SL"),P626-M626,IF(AND(O626="sell",O627="TP"),P626-N626,""))))</f>
        <v/>
      </c>
      <c r="S627" t="str">
        <f t="shared" si="128"/>
        <v/>
      </c>
      <c r="AA627" t="str">
        <f t="shared" si="119"/>
        <v/>
      </c>
      <c r="AB627" t="str">
        <f t="shared" si="118"/>
        <v/>
      </c>
    </row>
    <row r="628" spans="1:28" x14ac:dyDescent="0.3">
      <c r="A628">
        <v>614</v>
      </c>
      <c r="B628" t="s">
        <v>663</v>
      </c>
      <c r="C628">
        <v>14606.55</v>
      </c>
      <c r="D628">
        <v>14614.95</v>
      </c>
      <c r="E628">
        <v>14600.25</v>
      </c>
      <c r="F628">
        <v>14611.1</v>
      </c>
      <c r="G628" s="1">
        <f t="shared" si="120"/>
        <v>13.049999999999272</v>
      </c>
      <c r="H628" s="1">
        <f t="shared" si="129"/>
        <v>12.408107647820962</v>
      </c>
      <c r="I628" s="1">
        <f>IF(A628&lt;=$C$3,"",MAX(INDEX($D$15:$D$713,A628-$C$3):D627))</f>
        <v>14616.65</v>
      </c>
      <c r="J628" s="1">
        <f>IF(A628&lt;=$C$4,"",MIN(INDEX($E$15:$E$713,A628-$C$4):E627))</f>
        <v>14600.35</v>
      </c>
      <c r="K628" t="str">
        <f t="shared" si="123"/>
        <v>sell</v>
      </c>
      <c r="L628" s="1">
        <f t="shared" si="121"/>
        <v>14600.35</v>
      </c>
      <c r="M628" s="1">
        <f t="shared" si="124"/>
        <v>14618.274018183189</v>
      </c>
      <c r="N628" s="1">
        <f t="shared" si="125"/>
        <v>14581.151963633622</v>
      </c>
      <c r="O628" t="str">
        <f t="shared" si="122"/>
        <v>sell</v>
      </c>
      <c r="P628" s="1">
        <f t="shared" si="126"/>
        <v>14605.9</v>
      </c>
      <c r="Q628" s="1">
        <f t="shared" si="127"/>
        <v>12.374018183188992</v>
      </c>
      <c r="R628" t="str">
        <f t="shared" si="130"/>
        <v/>
      </c>
      <c r="S628" t="str">
        <f t="shared" si="128"/>
        <v/>
      </c>
      <c r="AA628" t="str">
        <f t="shared" si="119"/>
        <v/>
      </c>
      <c r="AB628" t="str">
        <f t="shared" si="118"/>
        <v/>
      </c>
    </row>
    <row r="629" spans="1:28" x14ac:dyDescent="0.3">
      <c r="A629">
        <v>615</v>
      </c>
      <c r="B629" t="s">
        <v>664</v>
      </c>
      <c r="C629">
        <v>14610.6</v>
      </c>
      <c r="D629">
        <v>14614.65</v>
      </c>
      <c r="E629">
        <v>14610.05</v>
      </c>
      <c r="F629">
        <v>14612.35</v>
      </c>
      <c r="G629" s="1">
        <f t="shared" si="120"/>
        <v>14.700000000000728</v>
      </c>
      <c r="H629" s="1">
        <f t="shared" si="129"/>
        <v>12.522702265429951</v>
      </c>
      <c r="I629" s="1">
        <f>IF(A629&lt;=$C$3,"",MAX(INDEX($D$15:$D$713,A629-$C$3):D628))</f>
        <v>14614.95</v>
      </c>
      <c r="J629" s="1">
        <f>IF(A629&lt;=$C$4,"",MIN(INDEX($E$15:$E$713,A629-$C$4):E628))</f>
        <v>14600.25</v>
      </c>
      <c r="K629" t="str">
        <f t="shared" si="123"/>
        <v/>
      </c>
      <c r="L629" s="1" t="str">
        <f t="shared" si="121"/>
        <v/>
      </c>
      <c r="M629" s="1">
        <f t="shared" si="124"/>
        <v>14618.274018183189</v>
      </c>
      <c r="N629" s="1">
        <f t="shared" si="125"/>
        <v>14581.151963633622</v>
      </c>
      <c r="O629" t="str">
        <f t="shared" si="122"/>
        <v>sell</v>
      </c>
      <c r="P629" s="1">
        <f t="shared" si="126"/>
        <v>14605.9</v>
      </c>
      <c r="Q629" s="1">
        <f t="shared" si="127"/>
        <v>12.374018183188992</v>
      </c>
      <c r="R629" t="str">
        <f t="shared" si="130"/>
        <v/>
      </c>
      <c r="S629" t="str">
        <f t="shared" si="128"/>
        <v/>
      </c>
      <c r="AA629" t="str">
        <f t="shared" si="119"/>
        <v/>
      </c>
      <c r="AB629" t="str">
        <f t="shared" si="118"/>
        <v/>
      </c>
    </row>
    <row r="630" spans="1:28" x14ac:dyDescent="0.3">
      <c r="A630">
        <v>616</v>
      </c>
      <c r="B630" t="s">
        <v>665</v>
      </c>
      <c r="C630">
        <v>14612.15</v>
      </c>
      <c r="D630">
        <v>14615.25</v>
      </c>
      <c r="E630">
        <v>14604.75</v>
      </c>
      <c r="F630">
        <v>14612.35</v>
      </c>
      <c r="G630" s="1">
        <f t="shared" si="120"/>
        <v>4.6000000000003638</v>
      </c>
      <c r="H630" s="1">
        <f t="shared" si="129"/>
        <v>12.12656715215847</v>
      </c>
      <c r="I630" s="1">
        <f>IF(A630&lt;=$C$3,"",MAX(INDEX($D$15:$D$713,A630-$C$3):D629))</f>
        <v>14614.95</v>
      </c>
      <c r="J630" s="1">
        <f>IF(A630&lt;=$C$4,"",MIN(INDEX($E$15:$E$713,A630-$C$4):E629))</f>
        <v>14600.25</v>
      </c>
      <c r="K630" t="str">
        <f t="shared" si="123"/>
        <v>buy</v>
      </c>
      <c r="L630" s="1">
        <f t="shared" si="121"/>
        <v>14614.95</v>
      </c>
      <c r="M630" s="1">
        <f t="shared" si="124"/>
        <v>14618.274018183189</v>
      </c>
      <c r="N630" s="1">
        <f t="shared" si="125"/>
        <v>14581.151963633622</v>
      </c>
      <c r="O630" t="str">
        <f t="shared" si="122"/>
        <v>sell</v>
      </c>
      <c r="P630" s="1">
        <f t="shared" si="126"/>
        <v>14605.9</v>
      </c>
      <c r="Q630" s="1">
        <f t="shared" si="127"/>
        <v>12.374018183188992</v>
      </c>
      <c r="R630" t="str">
        <f t="shared" si="130"/>
        <v/>
      </c>
      <c r="S630" t="str">
        <f t="shared" si="128"/>
        <v/>
      </c>
      <c r="AA630">
        <f t="shared" si="119"/>
        <v>1</v>
      </c>
      <c r="AB630" t="str">
        <f t="shared" si="118"/>
        <v/>
      </c>
    </row>
    <row r="631" spans="1:28" x14ac:dyDescent="0.3">
      <c r="A631">
        <v>617</v>
      </c>
      <c r="B631" t="s">
        <v>666</v>
      </c>
      <c r="C631">
        <v>14611.95</v>
      </c>
      <c r="D631">
        <v>14616.35</v>
      </c>
      <c r="E631">
        <v>14608.4</v>
      </c>
      <c r="F631">
        <v>14612.35</v>
      </c>
      <c r="G631" s="1">
        <f t="shared" si="120"/>
        <v>10.5</v>
      </c>
      <c r="H631" s="1">
        <f t="shared" si="129"/>
        <v>12.045238794550546</v>
      </c>
      <c r="I631" s="1">
        <f>IF(A631&lt;=$C$3,"",MAX(INDEX($D$15:$D$713,A631-$C$3):D630))</f>
        <v>14615.25</v>
      </c>
      <c r="J631" s="1">
        <f>IF(A631&lt;=$C$4,"",MIN(INDEX($E$15:$E$713,A631-$C$4):E630))</f>
        <v>14600.25</v>
      </c>
      <c r="K631" t="str">
        <f t="shared" si="123"/>
        <v>buy</v>
      </c>
      <c r="L631" s="1">
        <f t="shared" si="121"/>
        <v>14615.25</v>
      </c>
      <c r="M631" s="1">
        <f t="shared" si="124"/>
        <v>14618.274018183189</v>
      </c>
      <c r="N631" s="1">
        <f t="shared" si="125"/>
        <v>14581.151963633622</v>
      </c>
      <c r="O631" t="str">
        <f t="shared" si="122"/>
        <v>sell</v>
      </c>
      <c r="P631" s="1">
        <f t="shared" si="126"/>
        <v>14605.9</v>
      </c>
      <c r="Q631" s="1">
        <f t="shared" si="127"/>
        <v>12.374018183188992</v>
      </c>
      <c r="R631" t="str">
        <f t="shared" si="130"/>
        <v/>
      </c>
      <c r="S631" t="str">
        <f t="shared" si="128"/>
        <v/>
      </c>
      <c r="AA631">
        <f t="shared" si="119"/>
        <v>1</v>
      </c>
      <c r="AB631" t="str">
        <f t="shared" si="118"/>
        <v/>
      </c>
    </row>
    <row r="632" spans="1:28" x14ac:dyDescent="0.3">
      <c r="A632">
        <v>618</v>
      </c>
      <c r="B632" t="s">
        <v>667</v>
      </c>
      <c r="C632">
        <v>14612.5</v>
      </c>
      <c r="D632">
        <v>14616.5</v>
      </c>
      <c r="E632">
        <v>14607.85</v>
      </c>
      <c r="F632">
        <v>14613.4</v>
      </c>
      <c r="G632" s="1">
        <f t="shared" si="120"/>
        <v>7.9500000000007276</v>
      </c>
      <c r="H632" s="1">
        <f t="shared" si="129"/>
        <v>11.840476854823056</v>
      </c>
      <c r="I632" s="1">
        <f>IF(A632&lt;=$C$3,"",MAX(INDEX($D$15:$D$713,A632-$C$3):D631))</f>
        <v>14616.35</v>
      </c>
      <c r="J632" s="1">
        <f>IF(A632&lt;=$C$4,"",MIN(INDEX($E$15:$E$713,A632-$C$4):E631))</f>
        <v>14604.75</v>
      </c>
      <c r="K632" t="str">
        <f t="shared" si="123"/>
        <v>buy</v>
      </c>
      <c r="L632" s="1">
        <f t="shared" si="121"/>
        <v>14616.35</v>
      </c>
      <c r="M632" s="1">
        <f t="shared" si="124"/>
        <v>14618.274018183189</v>
      </c>
      <c r="N632" s="1">
        <f t="shared" si="125"/>
        <v>14581.151963633622</v>
      </c>
      <c r="O632" t="str">
        <f t="shared" si="122"/>
        <v>sell</v>
      </c>
      <c r="P632" s="1">
        <f t="shared" si="126"/>
        <v>14605.9</v>
      </c>
      <c r="Q632" s="1">
        <f t="shared" si="127"/>
        <v>12.374018183188992</v>
      </c>
      <c r="R632" t="str">
        <f t="shared" si="130"/>
        <v/>
      </c>
      <c r="S632" t="str">
        <f t="shared" si="128"/>
        <v/>
      </c>
      <c r="AA632">
        <f t="shared" si="119"/>
        <v>1</v>
      </c>
      <c r="AB632" t="str">
        <f t="shared" si="118"/>
        <v/>
      </c>
    </row>
    <row r="633" spans="1:28" x14ac:dyDescent="0.3">
      <c r="A633">
        <v>619</v>
      </c>
      <c r="B633" t="s">
        <v>668</v>
      </c>
      <c r="C633">
        <v>14612.95</v>
      </c>
      <c r="D633">
        <v>14617.3</v>
      </c>
      <c r="E633">
        <v>14603.45</v>
      </c>
      <c r="F633">
        <v>14613.4</v>
      </c>
      <c r="G633" s="1">
        <f t="shared" si="120"/>
        <v>8.6499999999996362</v>
      </c>
      <c r="H633" s="1">
        <f t="shared" si="129"/>
        <v>11.680953012081885</v>
      </c>
      <c r="I633" s="1">
        <f>IF(A633&lt;=$C$3,"",MAX(INDEX($D$15:$D$713,A633-$C$3):D632))</f>
        <v>14616.5</v>
      </c>
      <c r="J633" s="1">
        <f>IF(A633&lt;=$C$4,"",MIN(INDEX($E$15:$E$713,A633-$C$4):E632))</f>
        <v>14604.75</v>
      </c>
      <c r="K633" t="str">
        <f t="shared" si="123"/>
        <v>buy</v>
      </c>
      <c r="L633" s="1">
        <f t="shared" si="121"/>
        <v>14616.5</v>
      </c>
      <c r="M633" s="1">
        <f t="shared" si="124"/>
        <v>14618.274018183189</v>
      </c>
      <c r="N633" s="1">
        <f t="shared" si="125"/>
        <v>14581.151963633622</v>
      </c>
      <c r="O633" t="str">
        <f t="shared" si="122"/>
        <v>sell</v>
      </c>
      <c r="P633" s="1">
        <f t="shared" si="126"/>
        <v>14605.9</v>
      </c>
      <c r="Q633" s="1">
        <f t="shared" si="127"/>
        <v>12.374018183188992</v>
      </c>
      <c r="R633" t="str">
        <f t="shared" si="130"/>
        <v/>
      </c>
      <c r="S633" t="str">
        <f t="shared" si="128"/>
        <v/>
      </c>
      <c r="AA633">
        <f t="shared" si="119"/>
        <v>1</v>
      </c>
      <c r="AB633" t="str">
        <f t="shared" si="118"/>
        <v/>
      </c>
    </row>
    <row r="634" spans="1:28" x14ac:dyDescent="0.3">
      <c r="A634">
        <v>620</v>
      </c>
      <c r="B634" t="s">
        <v>669</v>
      </c>
      <c r="C634">
        <v>14613.55</v>
      </c>
      <c r="D634">
        <v>14620.35</v>
      </c>
      <c r="E634">
        <v>14608.35</v>
      </c>
      <c r="F634">
        <v>14617.1</v>
      </c>
      <c r="G634" s="1">
        <f t="shared" si="120"/>
        <v>13.849999999998545</v>
      </c>
      <c r="H634" s="1">
        <f t="shared" si="129"/>
        <v>11.789405361477717</v>
      </c>
      <c r="I634" s="1">
        <f>IF(A634&lt;=$C$3,"",MAX(INDEX($D$15:$D$713,A634-$C$3):D633))</f>
        <v>14617.3</v>
      </c>
      <c r="J634" s="1">
        <f>IF(A634&lt;=$C$4,"",MIN(INDEX($E$15:$E$713,A634-$C$4):E633))</f>
        <v>14603.45</v>
      </c>
      <c r="K634" t="str">
        <f t="shared" si="123"/>
        <v>buy</v>
      </c>
      <c r="L634" s="1">
        <f t="shared" si="121"/>
        <v>14617.3</v>
      </c>
      <c r="M634" s="1" t="str">
        <f t="shared" si="124"/>
        <v/>
      </c>
      <c r="N634" s="1" t="str">
        <f t="shared" si="125"/>
        <v/>
      </c>
      <c r="O634" t="str">
        <f t="shared" si="122"/>
        <v>SL</v>
      </c>
      <c r="P634" s="1" t="str">
        <f t="shared" si="126"/>
        <v/>
      </c>
      <c r="Q634" s="1" t="str">
        <f t="shared" si="127"/>
        <v/>
      </c>
      <c r="R634">
        <f t="shared" si="130"/>
        <v>-12.374018183189037</v>
      </c>
      <c r="S634" t="str">
        <f t="shared" si="128"/>
        <v/>
      </c>
      <c r="AA634">
        <f t="shared" si="119"/>
        <v>1</v>
      </c>
      <c r="AB634" t="str">
        <f t="shared" si="118"/>
        <v/>
      </c>
    </row>
    <row r="635" spans="1:28" x14ac:dyDescent="0.3">
      <c r="A635">
        <v>621</v>
      </c>
      <c r="B635" t="s">
        <v>670</v>
      </c>
      <c r="C635">
        <v>14617</v>
      </c>
      <c r="D635">
        <v>14622.95</v>
      </c>
      <c r="E635">
        <v>14614.6</v>
      </c>
      <c r="F635">
        <v>14616.2</v>
      </c>
      <c r="G635" s="1">
        <f t="shared" si="120"/>
        <v>12</v>
      </c>
      <c r="H635" s="1">
        <f t="shared" si="129"/>
        <v>11.799935093403832</v>
      </c>
      <c r="I635" s="1">
        <f>IF(A635&lt;=$C$3,"",MAX(INDEX($D$15:$D$713,A635-$C$3):D634))</f>
        <v>14620.35</v>
      </c>
      <c r="J635" s="1">
        <f>IF(A635&lt;=$C$4,"",MIN(INDEX($E$15:$E$713,A635-$C$4):E634))</f>
        <v>14603.45</v>
      </c>
      <c r="K635" t="str">
        <f t="shared" si="123"/>
        <v>buy</v>
      </c>
      <c r="L635" s="1">
        <f t="shared" si="121"/>
        <v>14620.35</v>
      </c>
      <c r="M635" s="1">
        <f t="shared" si="124"/>
        <v>14608.550064906596</v>
      </c>
      <c r="N635" s="1">
        <f t="shared" si="125"/>
        <v>14643.949870186809</v>
      </c>
      <c r="O635" t="str">
        <f t="shared" si="122"/>
        <v>buy</v>
      </c>
      <c r="P635" s="1">
        <f t="shared" si="126"/>
        <v>14620.35</v>
      </c>
      <c r="Q635" s="1">
        <f t="shared" si="127"/>
        <v>11.799935093403832</v>
      </c>
      <c r="R635" t="str">
        <f t="shared" si="130"/>
        <v/>
      </c>
      <c r="S635" t="str">
        <f t="shared" si="128"/>
        <v>buy</v>
      </c>
      <c r="AA635">
        <f t="shared" si="119"/>
        <v>1</v>
      </c>
      <c r="AB635">
        <f t="shared" si="118"/>
        <v>1</v>
      </c>
    </row>
    <row r="636" spans="1:28" x14ac:dyDescent="0.3">
      <c r="A636">
        <v>622</v>
      </c>
      <c r="B636" t="s">
        <v>671</v>
      </c>
      <c r="C636">
        <v>14615.9</v>
      </c>
      <c r="D636">
        <v>14619.3</v>
      </c>
      <c r="E636">
        <v>14609.8</v>
      </c>
      <c r="F636">
        <v>14617.8</v>
      </c>
      <c r="G636" s="1">
        <f t="shared" si="120"/>
        <v>8.3500000000003638</v>
      </c>
      <c r="H636" s="1">
        <f t="shared" si="129"/>
        <v>11.627438338733658</v>
      </c>
      <c r="I636" s="1">
        <f>IF(A636&lt;=$C$3,"",MAX(INDEX($D$15:$D$713,A636-$C$3):D635))</f>
        <v>14622.95</v>
      </c>
      <c r="J636" s="1">
        <f>IF(A636&lt;=$C$4,"",MIN(INDEX($E$15:$E$713,A636-$C$4):E635))</f>
        <v>14603.45</v>
      </c>
      <c r="K636" t="str">
        <f t="shared" si="123"/>
        <v/>
      </c>
      <c r="L636" s="1" t="str">
        <f t="shared" si="121"/>
        <v/>
      </c>
      <c r="M636" s="1">
        <f t="shared" si="124"/>
        <v>14608.550064906596</v>
      </c>
      <c r="N636" s="1">
        <f t="shared" si="125"/>
        <v>14643.949870186809</v>
      </c>
      <c r="O636" t="str">
        <f t="shared" si="122"/>
        <v>buy</v>
      </c>
      <c r="P636" s="1">
        <f t="shared" si="126"/>
        <v>14620.35</v>
      </c>
      <c r="Q636" s="1">
        <f t="shared" si="127"/>
        <v>11.799935093403832</v>
      </c>
      <c r="R636" t="str">
        <f t="shared" si="130"/>
        <v/>
      </c>
      <c r="S636" t="str">
        <f t="shared" si="128"/>
        <v/>
      </c>
      <c r="AA636" t="str">
        <f t="shared" si="119"/>
        <v/>
      </c>
      <c r="AB636" t="str">
        <f t="shared" si="118"/>
        <v/>
      </c>
    </row>
    <row r="637" spans="1:28" x14ac:dyDescent="0.3">
      <c r="A637">
        <v>623</v>
      </c>
      <c r="B637" t="s">
        <v>672</v>
      </c>
      <c r="C637">
        <v>14617.45</v>
      </c>
      <c r="D637">
        <v>14620.5</v>
      </c>
      <c r="E637">
        <v>14611.6</v>
      </c>
      <c r="F637">
        <v>14614.45</v>
      </c>
      <c r="G637" s="1">
        <f t="shared" si="120"/>
        <v>9.5</v>
      </c>
      <c r="H637" s="1">
        <f t="shared" si="129"/>
        <v>11.521066421796975</v>
      </c>
      <c r="I637" s="1">
        <f>IF(A637&lt;=$C$3,"",MAX(INDEX($D$15:$D$713,A637-$C$3):D636))</f>
        <v>14622.95</v>
      </c>
      <c r="J637" s="1">
        <f>IF(A637&lt;=$C$4,"",MIN(INDEX($E$15:$E$713,A637-$C$4):E636))</f>
        <v>14608.35</v>
      </c>
      <c r="K637" t="str">
        <f t="shared" si="123"/>
        <v/>
      </c>
      <c r="L637" s="1" t="str">
        <f t="shared" si="121"/>
        <v/>
      </c>
      <c r="M637" s="1">
        <f t="shared" si="124"/>
        <v>14608.550064906596</v>
      </c>
      <c r="N637" s="1">
        <f t="shared" si="125"/>
        <v>14643.949870186809</v>
      </c>
      <c r="O637" t="str">
        <f t="shared" si="122"/>
        <v>buy</v>
      </c>
      <c r="P637" s="1">
        <f t="shared" si="126"/>
        <v>14620.35</v>
      </c>
      <c r="Q637" s="1">
        <f t="shared" si="127"/>
        <v>11.799935093403832</v>
      </c>
      <c r="R637" t="str">
        <f t="shared" si="130"/>
        <v/>
      </c>
      <c r="S637" t="str">
        <f t="shared" si="128"/>
        <v/>
      </c>
      <c r="AA637" t="str">
        <f t="shared" si="119"/>
        <v/>
      </c>
      <c r="AB637" t="str">
        <f t="shared" si="118"/>
        <v/>
      </c>
    </row>
    <row r="638" spans="1:28" x14ac:dyDescent="0.3">
      <c r="A638">
        <v>624</v>
      </c>
      <c r="B638" t="s">
        <v>673</v>
      </c>
      <c r="C638">
        <v>14614.6</v>
      </c>
      <c r="D638">
        <v>14617.55</v>
      </c>
      <c r="E638">
        <v>14610.25</v>
      </c>
      <c r="F638">
        <v>14614.9</v>
      </c>
      <c r="G638" s="1">
        <f t="shared" si="120"/>
        <v>8.8999999999996362</v>
      </c>
      <c r="H638" s="1">
        <f t="shared" si="129"/>
        <v>11.390013100707108</v>
      </c>
      <c r="I638" s="1">
        <f>IF(A638&lt;=$C$3,"",MAX(INDEX($D$15:$D$713,A638-$C$3):D637))</f>
        <v>14622.95</v>
      </c>
      <c r="J638" s="1">
        <f>IF(A638&lt;=$C$4,"",MIN(INDEX($E$15:$E$713,A638-$C$4):E637))</f>
        <v>14609.8</v>
      </c>
      <c r="K638" t="str">
        <f t="shared" si="123"/>
        <v/>
      </c>
      <c r="L638" s="1" t="str">
        <f t="shared" si="121"/>
        <v/>
      </c>
      <c r="M638" s="1">
        <f t="shared" si="124"/>
        <v>14608.550064906596</v>
      </c>
      <c r="N638" s="1">
        <f t="shared" si="125"/>
        <v>14643.949870186809</v>
      </c>
      <c r="O638" t="str">
        <f t="shared" si="122"/>
        <v>buy</v>
      </c>
      <c r="P638" s="1">
        <f t="shared" si="126"/>
        <v>14620.35</v>
      </c>
      <c r="Q638" s="1">
        <f t="shared" si="127"/>
        <v>11.799935093403832</v>
      </c>
      <c r="R638" t="str">
        <f t="shared" si="130"/>
        <v/>
      </c>
      <c r="S638" t="str">
        <f t="shared" si="128"/>
        <v/>
      </c>
      <c r="AA638" t="str">
        <f t="shared" si="119"/>
        <v/>
      </c>
      <c r="AB638" t="str">
        <f t="shared" si="118"/>
        <v/>
      </c>
    </row>
    <row r="639" spans="1:28" x14ac:dyDescent="0.3">
      <c r="A639">
        <v>625</v>
      </c>
      <c r="B639" t="s">
        <v>674</v>
      </c>
      <c r="C639">
        <v>14614.55</v>
      </c>
      <c r="D639">
        <v>14624.35</v>
      </c>
      <c r="E639">
        <v>14609.2</v>
      </c>
      <c r="F639">
        <v>14621</v>
      </c>
      <c r="G639" s="1">
        <f t="shared" si="120"/>
        <v>7.2999999999992724</v>
      </c>
      <c r="H639" s="1">
        <f t="shared" si="129"/>
        <v>11.185512445671716</v>
      </c>
      <c r="I639" s="1">
        <f>IF(A639&lt;=$C$3,"",MAX(INDEX($D$15:$D$713,A639-$C$3):D638))</f>
        <v>14620.5</v>
      </c>
      <c r="J639" s="1">
        <f>IF(A639&lt;=$C$4,"",MIN(INDEX($E$15:$E$713,A639-$C$4):E638))</f>
        <v>14609.8</v>
      </c>
      <c r="K639" t="str">
        <f t="shared" si="123"/>
        <v>buy</v>
      </c>
      <c r="L639" s="1">
        <f t="shared" si="121"/>
        <v>14620.5</v>
      </c>
      <c r="M639" s="1">
        <f t="shared" si="124"/>
        <v>14608.550064906596</v>
      </c>
      <c r="N639" s="1">
        <f t="shared" si="125"/>
        <v>14643.949870186809</v>
      </c>
      <c r="O639" t="str">
        <f t="shared" si="122"/>
        <v>buy</v>
      </c>
      <c r="P639" s="1">
        <f t="shared" si="126"/>
        <v>14620.35</v>
      </c>
      <c r="Q639" s="1">
        <f t="shared" si="127"/>
        <v>11.799935093403832</v>
      </c>
      <c r="R639" t="str">
        <f t="shared" si="130"/>
        <v/>
      </c>
      <c r="S639" t="str">
        <f t="shared" si="128"/>
        <v/>
      </c>
      <c r="AA639">
        <f t="shared" si="119"/>
        <v>1</v>
      </c>
      <c r="AB639">
        <f t="shared" si="118"/>
        <v>1</v>
      </c>
    </row>
    <row r="640" spans="1:28" x14ac:dyDescent="0.3">
      <c r="A640">
        <v>626</v>
      </c>
      <c r="B640" t="s">
        <v>675</v>
      </c>
      <c r="C640">
        <v>14621.35</v>
      </c>
      <c r="D640">
        <v>14625.45</v>
      </c>
      <c r="E640">
        <v>14614.55</v>
      </c>
      <c r="F640">
        <v>14621.85</v>
      </c>
      <c r="G640" s="1">
        <f t="shared" si="120"/>
        <v>15.149999999999636</v>
      </c>
      <c r="H640" s="1">
        <f t="shared" si="129"/>
        <v>11.383736823388112</v>
      </c>
      <c r="I640" s="1">
        <f>IF(A640&lt;=$C$3,"",MAX(INDEX($D$15:$D$713,A640-$C$3):D639))</f>
        <v>14624.35</v>
      </c>
      <c r="J640" s="1">
        <f>IF(A640&lt;=$C$4,"",MIN(INDEX($E$15:$E$713,A640-$C$4):E639))</f>
        <v>14609.2</v>
      </c>
      <c r="K640" t="str">
        <f t="shared" si="123"/>
        <v>buy</v>
      </c>
      <c r="L640" s="1">
        <f t="shared" si="121"/>
        <v>14624.35</v>
      </c>
      <c r="M640" s="1">
        <f t="shared" si="124"/>
        <v>14608.550064906596</v>
      </c>
      <c r="N640" s="1">
        <f t="shared" si="125"/>
        <v>14643.949870186809</v>
      </c>
      <c r="O640" t="str">
        <f t="shared" si="122"/>
        <v>buy</v>
      </c>
      <c r="P640" s="1">
        <f t="shared" si="126"/>
        <v>14620.35</v>
      </c>
      <c r="Q640" s="1">
        <f t="shared" si="127"/>
        <v>11.799935093403832</v>
      </c>
      <c r="R640" t="str">
        <f t="shared" si="130"/>
        <v/>
      </c>
      <c r="S640" t="str">
        <f t="shared" si="128"/>
        <v/>
      </c>
      <c r="AA640">
        <f t="shared" si="119"/>
        <v>1</v>
      </c>
      <c r="AB640">
        <f t="shared" si="118"/>
        <v>1</v>
      </c>
    </row>
    <row r="641" spans="1:28" x14ac:dyDescent="0.3">
      <c r="A641">
        <v>627</v>
      </c>
      <c r="B641" t="s">
        <v>676</v>
      </c>
      <c r="C641">
        <v>14622.6</v>
      </c>
      <c r="D641">
        <v>14630.35</v>
      </c>
      <c r="E641">
        <v>14614.5</v>
      </c>
      <c r="F641">
        <v>14624.85</v>
      </c>
      <c r="G641" s="1">
        <f t="shared" si="120"/>
        <v>10.900000000001455</v>
      </c>
      <c r="H641" s="1">
        <f t="shared" si="129"/>
        <v>11.359549982218779</v>
      </c>
      <c r="I641" s="1">
        <f>IF(A641&lt;=$C$3,"",MAX(INDEX($D$15:$D$713,A641-$C$3):D640))</f>
        <v>14625.45</v>
      </c>
      <c r="J641" s="1">
        <f>IF(A641&lt;=$C$4,"",MIN(INDEX($E$15:$E$713,A641-$C$4):E640))</f>
        <v>14609.2</v>
      </c>
      <c r="K641" t="str">
        <f t="shared" si="123"/>
        <v>buy</v>
      </c>
      <c r="L641" s="1">
        <f t="shared" si="121"/>
        <v>14625.45</v>
      </c>
      <c r="M641" s="1">
        <f t="shared" si="124"/>
        <v>14608.550064906596</v>
      </c>
      <c r="N641" s="1">
        <f t="shared" si="125"/>
        <v>14643.949870186809</v>
      </c>
      <c r="O641" t="str">
        <f t="shared" si="122"/>
        <v>buy</v>
      </c>
      <c r="P641" s="1">
        <f t="shared" si="126"/>
        <v>14620.35</v>
      </c>
      <c r="Q641" s="1">
        <f t="shared" si="127"/>
        <v>11.799935093403832</v>
      </c>
      <c r="R641" t="str">
        <f t="shared" si="130"/>
        <v/>
      </c>
      <c r="S641" t="str">
        <f t="shared" si="128"/>
        <v/>
      </c>
      <c r="AA641">
        <f t="shared" si="119"/>
        <v>1</v>
      </c>
      <c r="AB641">
        <f t="shared" si="118"/>
        <v>1</v>
      </c>
    </row>
    <row r="642" spans="1:28" x14ac:dyDescent="0.3">
      <c r="A642">
        <v>628</v>
      </c>
      <c r="B642" t="s">
        <v>677</v>
      </c>
      <c r="C642">
        <v>14625.1</v>
      </c>
      <c r="D642">
        <v>14633.3</v>
      </c>
      <c r="E642">
        <v>14614.95</v>
      </c>
      <c r="F642">
        <v>14626.1</v>
      </c>
      <c r="G642" s="1">
        <f t="shared" si="120"/>
        <v>15.850000000000364</v>
      </c>
      <c r="H642" s="1">
        <f t="shared" si="129"/>
        <v>11.584072483107857</v>
      </c>
      <c r="I642" s="1">
        <f>IF(A642&lt;=$C$3,"",MAX(INDEX($D$15:$D$713,A642-$C$3):D641))</f>
        <v>14630.35</v>
      </c>
      <c r="J642" s="1">
        <f>IF(A642&lt;=$C$4,"",MIN(INDEX($E$15:$E$713,A642-$C$4):E641))</f>
        <v>14609.2</v>
      </c>
      <c r="K642" t="str">
        <f t="shared" si="123"/>
        <v>buy</v>
      </c>
      <c r="L642" s="1">
        <f t="shared" si="121"/>
        <v>14630.35</v>
      </c>
      <c r="M642" s="1">
        <f t="shared" si="124"/>
        <v>14608.550064906596</v>
      </c>
      <c r="N642" s="1">
        <f t="shared" si="125"/>
        <v>14643.949870186809</v>
      </c>
      <c r="O642" t="str">
        <f t="shared" si="122"/>
        <v>buy</v>
      </c>
      <c r="P642" s="1">
        <f t="shared" si="126"/>
        <v>14620.35</v>
      </c>
      <c r="Q642" s="1">
        <f t="shared" si="127"/>
        <v>11.799935093403832</v>
      </c>
      <c r="R642" t="str">
        <f t="shared" si="130"/>
        <v/>
      </c>
      <c r="S642" t="str">
        <f t="shared" si="128"/>
        <v/>
      </c>
      <c r="AA642">
        <f t="shared" si="119"/>
        <v>1</v>
      </c>
      <c r="AB642">
        <f t="shared" si="118"/>
        <v>1</v>
      </c>
    </row>
    <row r="643" spans="1:28" x14ac:dyDescent="0.3">
      <c r="A643">
        <v>629</v>
      </c>
      <c r="B643" t="s">
        <v>678</v>
      </c>
      <c r="C643">
        <v>14625.8</v>
      </c>
      <c r="D643">
        <v>14634.05</v>
      </c>
      <c r="E643">
        <v>14621.65</v>
      </c>
      <c r="F643">
        <v>14632.65</v>
      </c>
      <c r="G643" s="1">
        <f t="shared" si="120"/>
        <v>18.349999999998545</v>
      </c>
      <c r="H643" s="1">
        <f t="shared" si="129"/>
        <v>11.922368858952392</v>
      </c>
      <c r="I643" s="1">
        <f>IF(A643&lt;=$C$3,"",MAX(INDEX($D$15:$D$713,A643-$C$3):D642))</f>
        <v>14633.3</v>
      </c>
      <c r="J643" s="1">
        <f>IF(A643&lt;=$C$4,"",MIN(INDEX($E$15:$E$713,A643-$C$4):E642))</f>
        <v>14614.5</v>
      </c>
      <c r="K643" t="str">
        <f t="shared" si="123"/>
        <v>buy</v>
      </c>
      <c r="L643" s="1">
        <f t="shared" si="121"/>
        <v>14633.3</v>
      </c>
      <c r="M643" s="1">
        <f t="shared" si="124"/>
        <v>14608.550064906596</v>
      </c>
      <c r="N643" s="1">
        <f t="shared" si="125"/>
        <v>14643.949870186809</v>
      </c>
      <c r="O643" t="str">
        <f t="shared" si="122"/>
        <v>buy</v>
      </c>
      <c r="P643" s="1">
        <f t="shared" si="126"/>
        <v>14620.35</v>
      </c>
      <c r="Q643" s="1">
        <f t="shared" si="127"/>
        <v>11.799935093403832</v>
      </c>
      <c r="R643" t="str">
        <f t="shared" si="130"/>
        <v/>
      </c>
      <c r="S643" t="str">
        <f t="shared" si="128"/>
        <v/>
      </c>
      <c r="AA643">
        <f t="shared" si="119"/>
        <v>1</v>
      </c>
      <c r="AB643">
        <f t="shared" si="118"/>
        <v>1</v>
      </c>
    </row>
    <row r="644" spans="1:28" x14ac:dyDescent="0.3">
      <c r="A644">
        <v>630</v>
      </c>
      <c r="B644" t="s">
        <v>679</v>
      </c>
      <c r="C644">
        <v>14632.6</v>
      </c>
      <c r="D644">
        <v>14640.8</v>
      </c>
      <c r="E644">
        <v>14622.85</v>
      </c>
      <c r="F644">
        <v>14630.45</v>
      </c>
      <c r="G644" s="1">
        <f t="shared" si="120"/>
        <v>12.399999999999636</v>
      </c>
      <c r="H644" s="1">
        <f t="shared" si="129"/>
        <v>11.946250416004755</v>
      </c>
      <c r="I644" s="1">
        <f>IF(A644&lt;=$C$3,"",MAX(INDEX($D$15:$D$713,A644-$C$3):D643))</f>
        <v>14634.05</v>
      </c>
      <c r="J644" s="1">
        <f>IF(A644&lt;=$C$4,"",MIN(INDEX($E$15:$E$713,A644-$C$4):E643))</f>
        <v>14614.5</v>
      </c>
      <c r="K644" t="str">
        <f t="shared" si="123"/>
        <v>buy</v>
      </c>
      <c r="L644" s="1">
        <f t="shared" si="121"/>
        <v>14634.05</v>
      </c>
      <c r="M644" s="1">
        <f t="shared" si="124"/>
        <v>14608.550064906596</v>
      </c>
      <c r="N644" s="1">
        <f t="shared" si="125"/>
        <v>14643.949870186809</v>
      </c>
      <c r="O644" t="str">
        <f t="shared" si="122"/>
        <v>buy</v>
      </c>
      <c r="P644" s="1">
        <f t="shared" si="126"/>
        <v>14620.35</v>
      </c>
      <c r="Q644" s="1">
        <f t="shared" si="127"/>
        <v>11.799935093403832</v>
      </c>
      <c r="R644" t="str">
        <f t="shared" si="130"/>
        <v/>
      </c>
      <c r="S644" t="str">
        <f t="shared" si="128"/>
        <v/>
      </c>
      <c r="AA644">
        <f t="shared" si="119"/>
        <v>1</v>
      </c>
      <c r="AB644">
        <f t="shared" si="118"/>
        <v>1</v>
      </c>
    </row>
    <row r="645" spans="1:28" x14ac:dyDescent="0.3">
      <c r="A645">
        <v>631</v>
      </c>
      <c r="B645" t="s">
        <v>680</v>
      </c>
      <c r="C645">
        <v>14630.8</v>
      </c>
      <c r="D645">
        <v>14638.15</v>
      </c>
      <c r="E645">
        <v>14624.9</v>
      </c>
      <c r="F645">
        <v>14633.3</v>
      </c>
      <c r="G645" s="1">
        <f t="shared" si="120"/>
        <v>17.949999999998909</v>
      </c>
      <c r="H645" s="1">
        <f t="shared" si="129"/>
        <v>12.246437895204462</v>
      </c>
      <c r="I645" s="1">
        <f>IF(A645&lt;=$C$3,"",MAX(INDEX($D$15:$D$713,A645-$C$3):D644))</f>
        <v>14640.8</v>
      </c>
      <c r="J645" s="1">
        <f>IF(A645&lt;=$C$4,"",MIN(INDEX($E$15:$E$713,A645-$C$4):E644))</f>
        <v>14614.95</v>
      </c>
      <c r="K645" t="str">
        <f t="shared" si="123"/>
        <v/>
      </c>
      <c r="L645" s="1" t="str">
        <f t="shared" si="121"/>
        <v/>
      </c>
      <c r="M645" s="1">
        <f t="shared" si="124"/>
        <v>14608.550064906596</v>
      </c>
      <c r="N645" s="1">
        <f t="shared" si="125"/>
        <v>14643.949870186809</v>
      </c>
      <c r="O645" t="str">
        <f t="shared" si="122"/>
        <v>buy</v>
      </c>
      <c r="P645" s="1">
        <f t="shared" si="126"/>
        <v>14620.35</v>
      </c>
      <c r="Q645" s="1">
        <f t="shared" si="127"/>
        <v>11.799935093403832</v>
      </c>
      <c r="R645" t="str">
        <f t="shared" si="130"/>
        <v/>
      </c>
      <c r="S645" t="str">
        <f t="shared" si="128"/>
        <v/>
      </c>
      <c r="AA645" t="str">
        <f t="shared" si="119"/>
        <v/>
      </c>
      <c r="AB645" t="str">
        <f t="shared" si="118"/>
        <v/>
      </c>
    </row>
    <row r="646" spans="1:28" x14ac:dyDescent="0.3">
      <c r="A646">
        <v>632</v>
      </c>
      <c r="B646" t="s">
        <v>681</v>
      </c>
      <c r="C646">
        <v>14633</v>
      </c>
      <c r="D646">
        <v>14637.35</v>
      </c>
      <c r="E646">
        <v>14625.05</v>
      </c>
      <c r="F646">
        <v>14632.75</v>
      </c>
      <c r="G646" s="1">
        <f t="shared" si="120"/>
        <v>13.25</v>
      </c>
      <c r="H646" s="1">
        <f t="shared" si="129"/>
        <v>12.296616000444239</v>
      </c>
      <c r="I646" s="1">
        <f>IF(A646&lt;=$C$3,"",MAX(INDEX($D$15:$D$713,A646-$C$3):D645))</f>
        <v>14640.8</v>
      </c>
      <c r="J646" s="1">
        <f>IF(A646&lt;=$C$4,"",MIN(INDEX($E$15:$E$713,A646-$C$4):E645))</f>
        <v>14621.65</v>
      </c>
      <c r="K646" t="str">
        <f t="shared" si="123"/>
        <v/>
      </c>
      <c r="L646" s="1" t="str">
        <f t="shared" si="121"/>
        <v/>
      </c>
      <c r="M646" s="1">
        <f t="shared" si="124"/>
        <v>14608.550064906596</v>
      </c>
      <c r="N646" s="1">
        <f t="shared" si="125"/>
        <v>14643.949870186809</v>
      </c>
      <c r="O646" t="str">
        <f t="shared" si="122"/>
        <v>buy</v>
      </c>
      <c r="P646" s="1">
        <f t="shared" si="126"/>
        <v>14620.35</v>
      </c>
      <c r="Q646" s="1">
        <f t="shared" si="127"/>
        <v>11.799935093403832</v>
      </c>
      <c r="R646" t="str">
        <f t="shared" si="130"/>
        <v/>
      </c>
      <c r="S646" t="str">
        <f t="shared" si="128"/>
        <v/>
      </c>
      <c r="AA646" t="str">
        <f t="shared" si="119"/>
        <v/>
      </c>
      <c r="AB646" t="str">
        <f t="shared" si="118"/>
        <v/>
      </c>
    </row>
    <row r="647" spans="1:28" x14ac:dyDescent="0.3">
      <c r="A647">
        <v>633</v>
      </c>
      <c r="B647" t="s">
        <v>682</v>
      </c>
      <c r="C647">
        <v>14633.4</v>
      </c>
      <c r="D647">
        <v>14639.95</v>
      </c>
      <c r="E647">
        <v>14629.55</v>
      </c>
      <c r="F647">
        <v>14631.25</v>
      </c>
      <c r="G647" s="1">
        <f t="shared" si="120"/>
        <v>12.300000000001091</v>
      </c>
      <c r="H647" s="1">
        <f t="shared" si="129"/>
        <v>12.296785200422082</v>
      </c>
      <c r="I647" s="1">
        <f>IF(A647&lt;=$C$3,"",MAX(INDEX($D$15:$D$713,A647-$C$3):D646))</f>
        <v>14640.8</v>
      </c>
      <c r="J647" s="1">
        <f>IF(A647&lt;=$C$4,"",MIN(INDEX($E$15:$E$713,A647-$C$4):E646))</f>
        <v>14622.85</v>
      </c>
      <c r="K647" t="str">
        <f t="shared" si="123"/>
        <v/>
      </c>
      <c r="L647" s="1" t="str">
        <f t="shared" si="121"/>
        <v/>
      </c>
      <c r="M647" s="1">
        <f t="shared" si="124"/>
        <v>14608.550064906596</v>
      </c>
      <c r="N647" s="1">
        <f t="shared" si="125"/>
        <v>14643.949870186809</v>
      </c>
      <c r="O647" t="str">
        <f t="shared" si="122"/>
        <v>buy</v>
      </c>
      <c r="P647" s="1">
        <f t="shared" si="126"/>
        <v>14620.35</v>
      </c>
      <c r="Q647" s="1">
        <f t="shared" si="127"/>
        <v>11.799935093403832</v>
      </c>
      <c r="R647" t="str">
        <f t="shared" si="130"/>
        <v/>
      </c>
      <c r="S647" t="str">
        <f t="shared" si="128"/>
        <v/>
      </c>
      <c r="AA647" t="str">
        <f t="shared" si="119"/>
        <v/>
      </c>
      <c r="AB647" t="str">
        <f t="shared" si="118"/>
        <v/>
      </c>
    </row>
    <row r="648" spans="1:28" x14ac:dyDescent="0.3">
      <c r="A648">
        <v>634</v>
      </c>
      <c r="B648" t="s">
        <v>683</v>
      </c>
      <c r="C648">
        <v>14630.75</v>
      </c>
      <c r="D648">
        <v>14636.4</v>
      </c>
      <c r="E648">
        <v>14625.2</v>
      </c>
      <c r="F648">
        <v>14629.5</v>
      </c>
      <c r="G648" s="1">
        <f t="shared" si="120"/>
        <v>10.400000000001455</v>
      </c>
      <c r="H648" s="1">
        <f t="shared" si="129"/>
        <v>12.20194594040105</v>
      </c>
      <c r="I648" s="1">
        <f>IF(A648&lt;=$C$3,"",MAX(INDEX($D$15:$D$713,A648-$C$3):D647))</f>
        <v>14639.95</v>
      </c>
      <c r="J648" s="1">
        <f>IF(A648&lt;=$C$4,"",MIN(INDEX($E$15:$E$713,A648-$C$4):E647))</f>
        <v>14624.9</v>
      </c>
      <c r="K648" t="str">
        <f t="shared" si="123"/>
        <v/>
      </c>
      <c r="L648" s="1" t="str">
        <f t="shared" si="121"/>
        <v/>
      </c>
      <c r="M648" s="1">
        <f t="shared" si="124"/>
        <v>14608.550064906596</v>
      </c>
      <c r="N648" s="1">
        <f t="shared" si="125"/>
        <v>14643.949870186809</v>
      </c>
      <c r="O648" t="str">
        <f t="shared" si="122"/>
        <v>buy</v>
      </c>
      <c r="P648" s="1">
        <f t="shared" si="126"/>
        <v>14620.35</v>
      </c>
      <c r="Q648" s="1">
        <f t="shared" si="127"/>
        <v>11.799935093403832</v>
      </c>
      <c r="R648" t="str">
        <f t="shared" si="130"/>
        <v/>
      </c>
      <c r="S648" t="str">
        <f t="shared" si="128"/>
        <v/>
      </c>
      <c r="AA648" t="str">
        <f t="shared" si="119"/>
        <v/>
      </c>
      <c r="AB648" t="str">
        <f t="shared" si="118"/>
        <v/>
      </c>
    </row>
    <row r="649" spans="1:28" x14ac:dyDescent="0.3">
      <c r="A649">
        <v>635</v>
      </c>
      <c r="B649" t="s">
        <v>684</v>
      </c>
      <c r="C649">
        <v>14629.7</v>
      </c>
      <c r="D649">
        <v>14630.85</v>
      </c>
      <c r="E649">
        <v>14622.85</v>
      </c>
      <c r="F649">
        <v>14629.7</v>
      </c>
      <c r="G649" s="1">
        <f t="shared" si="120"/>
        <v>11.199999999998909</v>
      </c>
      <c r="H649" s="1">
        <f t="shared" si="129"/>
        <v>12.151848643380943</v>
      </c>
      <c r="I649" s="1">
        <f>IF(A649&lt;=$C$3,"",MAX(INDEX($D$15:$D$713,A649-$C$3):D648))</f>
        <v>14639.95</v>
      </c>
      <c r="J649" s="1">
        <f>IF(A649&lt;=$C$4,"",MIN(INDEX($E$15:$E$713,A649-$C$4):E648))</f>
        <v>14625.05</v>
      </c>
      <c r="K649" t="str">
        <f t="shared" si="123"/>
        <v>sell</v>
      </c>
      <c r="L649" s="1">
        <f t="shared" si="121"/>
        <v>14625.05</v>
      </c>
      <c r="M649" s="1">
        <f t="shared" si="124"/>
        <v>14608.550064906596</v>
      </c>
      <c r="N649" s="1">
        <f t="shared" si="125"/>
        <v>14643.949870186809</v>
      </c>
      <c r="O649" t="str">
        <f t="shared" si="122"/>
        <v>buy</v>
      </c>
      <c r="P649" s="1">
        <f t="shared" si="126"/>
        <v>14620.35</v>
      </c>
      <c r="Q649" s="1">
        <f t="shared" si="127"/>
        <v>11.799935093403832</v>
      </c>
      <c r="R649" t="str">
        <f t="shared" si="130"/>
        <v/>
      </c>
      <c r="S649" t="str">
        <f t="shared" si="128"/>
        <v/>
      </c>
      <c r="AA649" t="str">
        <f t="shared" si="119"/>
        <v/>
      </c>
      <c r="AB649" t="str">
        <f t="shared" si="118"/>
        <v/>
      </c>
    </row>
    <row r="650" spans="1:28" x14ac:dyDescent="0.3">
      <c r="A650">
        <v>636</v>
      </c>
      <c r="B650" t="s">
        <v>685</v>
      </c>
      <c r="C650">
        <v>14629.85</v>
      </c>
      <c r="D650">
        <v>14635.9</v>
      </c>
      <c r="E650">
        <v>14623.8</v>
      </c>
      <c r="F650">
        <v>14629.95</v>
      </c>
      <c r="G650" s="1">
        <f t="shared" si="120"/>
        <v>8</v>
      </c>
      <c r="H650" s="1">
        <f t="shared" si="129"/>
        <v>11.944256211211895</v>
      </c>
      <c r="I650" s="1">
        <f>IF(A650&lt;=$C$3,"",MAX(INDEX($D$15:$D$713,A650-$C$3):D649))</f>
        <v>14639.95</v>
      </c>
      <c r="J650" s="1">
        <f>IF(A650&lt;=$C$4,"",MIN(INDEX($E$15:$E$713,A650-$C$4):E649))</f>
        <v>14622.85</v>
      </c>
      <c r="K650" t="str">
        <f t="shared" si="123"/>
        <v/>
      </c>
      <c r="L650" s="1" t="str">
        <f t="shared" si="121"/>
        <v/>
      </c>
      <c r="M650" s="1">
        <f t="shared" si="124"/>
        <v>14608.550064906596</v>
      </c>
      <c r="N650" s="1">
        <f t="shared" si="125"/>
        <v>14643.949870186809</v>
      </c>
      <c r="O650" t="str">
        <f t="shared" si="122"/>
        <v>buy</v>
      </c>
      <c r="P650" s="1">
        <f t="shared" si="126"/>
        <v>14620.35</v>
      </c>
      <c r="Q650" s="1">
        <f t="shared" si="127"/>
        <v>11.799935093403832</v>
      </c>
      <c r="R650" t="str">
        <f t="shared" si="130"/>
        <v/>
      </c>
      <c r="S650" t="str">
        <f t="shared" si="128"/>
        <v/>
      </c>
      <c r="AA650" t="str">
        <f t="shared" si="119"/>
        <v/>
      </c>
      <c r="AB650" t="str">
        <f t="shared" si="118"/>
        <v/>
      </c>
    </row>
    <row r="651" spans="1:28" x14ac:dyDescent="0.3">
      <c r="A651">
        <v>637</v>
      </c>
      <c r="B651" t="s">
        <v>686</v>
      </c>
      <c r="C651">
        <v>14629.95</v>
      </c>
      <c r="D651">
        <v>14633.95</v>
      </c>
      <c r="E651">
        <v>14626.15</v>
      </c>
      <c r="F651">
        <v>14632.5</v>
      </c>
      <c r="G651" s="1">
        <f t="shared" si="120"/>
        <v>12.100000000000364</v>
      </c>
      <c r="H651" s="1">
        <f t="shared" si="129"/>
        <v>11.952043400651318</v>
      </c>
      <c r="I651" s="1">
        <f>IF(A651&lt;=$C$3,"",MAX(INDEX($D$15:$D$713,A651-$C$3):D650))</f>
        <v>14636.4</v>
      </c>
      <c r="J651" s="1">
        <f>IF(A651&lt;=$C$4,"",MIN(INDEX($E$15:$E$713,A651-$C$4):E650))</f>
        <v>14622.85</v>
      </c>
      <c r="K651" t="str">
        <f t="shared" si="123"/>
        <v/>
      </c>
      <c r="L651" s="1" t="str">
        <f t="shared" si="121"/>
        <v/>
      </c>
      <c r="M651" s="1">
        <f t="shared" si="124"/>
        <v>14608.550064906596</v>
      </c>
      <c r="N651" s="1">
        <f t="shared" si="125"/>
        <v>14643.949870186809</v>
      </c>
      <c r="O651" t="str">
        <f t="shared" si="122"/>
        <v>buy</v>
      </c>
      <c r="P651" s="1">
        <f t="shared" si="126"/>
        <v>14620.35</v>
      </c>
      <c r="Q651" s="1">
        <f t="shared" si="127"/>
        <v>11.799935093403832</v>
      </c>
      <c r="R651" t="str">
        <f t="shared" si="130"/>
        <v/>
      </c>
      <c r="S651" t="str">
        <f t="shared" si="128"/>
        <v/>
      </c>
      <c r="AA651" t="str">
        <f t="shared" si="119"/>
        <v/>
      </c>
      <c r="AB651" t="str">
        <f t="shared" si="118"/>
        <v/>
      </c>
    </row>
    <row r="652" spans="1:28" x14ac:dyDescent="0.3">
      <c r="A652">
        <v>638</v>
      </c>
      <c r="B652" t="s">
        <v>687</v>
      </c>
      <c r="C652">
        <v>14632.5</v>
      </c>
      <c r="D652">
        <v>14641.55</v>
      </c>
      <c r="E652">
        <v>14627.1</v>
      </c>
      <c r="F652">
        <v>14631.5</v>
      </c>
      <c r="G652" s="1">
        <f t="shared" si="120"/>
        <v>7.8000000000010914</v>
      </c>
      <c r="H652" s="1">
        <f t="shared" si="129"/>
        <v>11.744441230618808</v>
      </c>
      <c r="I652" s="1">
        <f>IF(A652&lt;=$C$3,"",MAX(INDEX($D$15:$D$713,A652-$C$3):D651))</f>
        <v>14635.9</v>
      </c>
      <c r="J652" s="1">
        <f>IF(A652&lt;=$C$4,"",MIN(INDEX($E$15:$E$713,A652-$C$4):E651))</f>
        <v>14622.85</v>
      </c>
      <c r="K652" t="str">
        <f t="shared" si="123"/>
        <v>buy</v>
      </c>
      <c r="L652" s="1">
        <f t="shared" si="121"/>
        <v>14635.9</v>
      </c>
      <c r="M652" s="1">
        <f t="shared" si="124"/>
        <v>14608.550064906596</v>
      </c>
      <c r="N652" s="1">
        <f t="shared" si="125"/>
        <v>14643.949870186809</v>
      </c>
      <c r="O652" t="str">
        <f t="shared" si="122"/>
        <v>buy</v>
      </c>
      <c r="P652" s="1">
        <f t="shared" si="126"/>
        <v>14620.35</v>
      </c>
      <c r="Q652" s="1">
        <f t="shared" si="127"/>
        <v>11.799935093403832</v>
      </c>
      <c r="R652" t="str">
        <f t="shared" si="130"/>
        <v/>
      </c>
      <c r="S652" t="str">
        <f t="shared" si="128"/>
        <v/>
      </c>
      <c r="AA652">
        <f t="shared" si="119"/>
        <v>1</v>
      </c>
      <c r="AB652">
        <f t="shared" si="118"/>
        <v>1</v>
      </c>
    </row>
    <row r="653" spans="1:28" x14ac:dyDescent="0.3">
      <c r="A653">
        <v>639</v>
      </c>
      <c r="B653" t="s">
        <v>688</v>
      </c>
      <c r="C653">
        <v>14631.95</v>
      </c>
      <c r="D653">
        <v>14635.15</v>
      </c>
      <c r="E653">
        <v>14628.45</v>
      </c>
      <c r="F653">
        <v>14632.05</v>
      </c>
      <c r="G653" s="1">
        <f t="shared" si="120"/>
        <v>14.449999999998909</v>
      </c>
      <c r="H653" s="1">
        <f t="shared" si="129"/>
        <v>11.879719169087812</v>
      </c>
      <c r="I653" s="1">
        <f>IF(A653&lt;=$C$3,"",MAX(INDEX($D$15:$D$713,A653-$C$3):D652))</f>
        <v>14641.55</v>
      </c>
      <c r="J653" s="1">
        <f>IF(A653&lt;=$C$4,"",MIN(INDEX($E$15:$E$713,A653-$C$4):E652))</f>
        <v>14623.8</v>
      </c>
      <c r="K653" t="str">
        <f t="shared" si="123"/>
        <v/>
      </c>
      <c r="L653" s="1" t="str">
        <f t="shared" si="121"/>
        <v/>
      </c>
      <c r="M653" s="1">
        <f t="shared" si="124"/>
        <v>14608.550064906596</v>
      </c>
      <c r="N653" s="1">
        <f t="shared" si="125"/>
        <v>14643.949870186809</v>
      </c>
      <c r="O653" t="str">
        <f t="shared" si="122"/>
        <v>buy</v>
      </c>
      <c r="P653" s="1">
        <f t="shared" si="126"/>
        <v>14620.35</v>
      </c>
      <c r="Q653" s="1">
        <f t="shared" si="127"/>
        <v>11.799935093403832</v>
      </c>
      <c r="R653" t="str">
        <f t="shared" si="130"/>
        <v/>
      </c>
      <c r="S653" t="str">
        <f t="shared" si="128"/>
        <v/>
      </c>
      <c r="AA653" t="str">
        <f t="shared" si="119"/>
        <v/>
      </c>
      <c r="AB653" t="str">
        <f t="shared" si="118"/>
        <v/>
      </c>
    </row>
    <row r="654" spans="1:28" x14ac:dyDescent="0.3">
      <c r="A654">
        <v>640</v>
      </c>
      <c r="B654" t="s">
        <v>689</v>
      </c>
      <c r="C654">
        <v>14632.5</v>
      </c>
      <c r="D654">
        <v>14639.55</v>
      </c>
      <c r="E654">
        <v>14627</v>
      </c>
      <c r="F654">
        <v>14632.6</v>
      </c>
      <c r="G654" s="1">
        <f t="shared" si="120"/>
        <v>6.6999999999989086</v>
      </c>
      <c r="H654" s="1">
        <f t="shared" si="129"/>
        <v>11.620733210633366</v>
      </c>
      <c r="I654" s="1">
        <f>IF(A654&lt;=$C$3,"",MAX(INDEX($D$15:$D$713,A654-$C$3):D653))</f>
        <v>14641.55</v>
      </c>
      <c r="J654" s="1">
        <f>IF(A654&lt;=$C$4,"",MIN(INDEX($E$15:$E$713,A654-$C$4):E653))</f>
        <v>14626.15</v>
      </c>
      <c r="K654" t="str">
        <f t="shared" si="123"/>
        <v/>
      </c>
      <c r="L654" s="1" t="str">
        <f t="shared" si="121"/>
        <v/>
      </c>
      <c r="M654" s="1">
        <f t="shared" si="124"/>
        <v>14608.550064906596</v>
      </c>
      <c r="N654" s="1">
        <f t="shared" si="125"/>
        <v>14643.949870186809</v>
      </c>
      <c r="O654" t="str">
        <f t="shared" si="122"/>
        <v>buy</v>
      </c>
      <c r="P654" s="1">
        <f t="shared" si="126"/>
        <v>14620.35</v>
      </c>
      <c r="Q654" s="1">
        <f t="shared" si="127"/>
        <v>11.799935093403832</v>
      </c>
      <c r="R654" t="str">
        <f t="shared" si="130"/>
        <v/>
      </c>
      <c r="S654" t="str">
        <f t="shared" si="128"/>
        <v/>
      </c>
      <c r="AA654" t="str">
        <f t="shared" si="119"/>
        <v/>
      </c>
      <c r="AB654" t="str">
        <f t="shared" si="118"/>
        <v/>
      </c>
    </row>
    <row r="655" spans="1:28" x14ac:dyDescent="0.3">
      <c r="A655">
        <v>641</v>
      </c>
      <c r="B655" t="s">
        <v>690</v>
      </c>
      <c r="C655">
        <v>14632.55</v>
      </c>
      <c r="D655">
        <v>14639.2</v>
      </c>
      <c r="E655">
        <v>14627.35</v>
      </c>
      <c r="F655">
        <v>14632.45</v>
      </c>
      <c r="G655" s="1">
        <f t="shared" si="120"/>
        <v>12.549999999999272</v>
      </c>
      <c r="H655" s="1">
        <f t="shared" si="129"/>
        <v>11.667196550101661</v>
      </c>
      <c r="I655" s="1">
        <f>IF(A655&lt;=$C$3,"",MAX(INDEX($D$15:$D$713,A655-$C$3):D654))</f>
        <v>14641.55</v>
      </c>
      <c r="J655" s="1">
        <f>IF(A655&lt;=$C$4,"",MIN(INDEX($E$15:$E$713,A655-$C$4):E654))</f>
        <v>14627</v>
      </c>
      <c r="K655" t="str">
        <f t="shared" si="123"/>
        <v/>
      </c>
      <c r="L655" s="1" t="str">
        <f t="shared" si="121"/>
        <v/>
      </c>
      <c r="M655" s="1">
        <f t="shared" si="124"/>
        <v>14608.550064906596</v>
      </c>
      <c r="N655" s="1">
        <f t="shared" si="125"/>
        <v>14643.949870186809</v>
      </c>
      <c r="O655" t="str">
        <f t="shared" si="122"/>
        <v>buy</v>
      </c>
      <c r="P655" s="1">
        <f t="shared" si="126"/>
        <v>14620.35</v>
      </c>
      <c r="Q655" s="1">
        <f t="shared" si="127"/>
        <v>11.799935093403832</v>
      </c>
      <c r="R655" t="str">
        <f t="shared" si="130"/>
        <v/>
      </c>
      <c r="S655" t="str">
        <f t="shared" si="128"/>
        <v/>
      </c>
      <c r="AA655" t="str">
        <f t="shared" si="119"/>
        <v/>
      </c>
      <c r="AB655" t="str">
        <f t="shared" si="118"/>
        <v/>
      </c>
    </row>
    <row r="656" spans="1:28" x14ac:dyDescent="0.3">
      <c r="A656">
        <v>642</v>
      </c>
      <c r="B656" t="s">
        <v>691</v>
      </c>
      <c r="C656">
        <v>14632.25</v>
      </c>
      <c r="D656">
        <v>14642.25</v>
      </c>
      <c r="E656">
        <v>14625.9</v>
      </c>
      <c r="F656">
        <v>14633.65</v>
      </c>
      <c r="G656" s="1">
        <f t="shared" si="120"/>
        <v>11.850000000000364</v>
      </c>
      <c r="H656" s="1">
        <f t="shared" si="129"/>
        <v>11.676336722596597</v>
      </c>
      <c r="I656" s="1">
        <f>IF(A656&lt;=$C$3,"",MAX(INDEX($D$15:$D$713,A656-$C$3):D655))</f>
        <v>14639.55</v>
      </c>
      <c r="J656" s="1">
        <f>IF(A656&lt;=$C$4,"",MIN(INDEX($E$15:$E$713,A656-$C$4):E655))</f>
        <v>14627</v>
      </c>
      <c r="K656" t="str">
        <f t="shared" si="123"/>
        <v>buy</v>
      </c>
      <c r="L656" s="1">
        <f t="shared" si="121"/>
        <v>14639.55</v>
      </c>
      <c r="M656" s="1">
        <f t="shared" si="124"/>
        <v>14608.550064906596</v>
      </c>
      <c r="N656" s="1">
        <f t="shared" si="125"/>
        <v>14643.949870186809</v>
      </c>
      <c r="O656" t="str">
        <f t="shared" si="122"/>
        <v>buy</v>
      </c>
      <c r="P656" s="1">
        <f t="shared" si="126"/>
        <v>14620.35</v>
      </c>
      <c r="Q656" s="1">
        <f t="shared" si="127"/>
        <v>11.799935093403832</v>
      </c>
      <c r="R656" t="str">
        <f t="shared" si="130"/>
        <v/>
      </c>
      <c r="S656" t="str">
        <f t="shared" si="128"/>
        <v/>
      </c>
      <c r="AA656">
        <f t="shared" si="119"/>
        <v>1</v>
      </c>
      <c r="AB656">
        <f t="shared" ref="AB656:AB713" si="131">IF(AND(AA656=1,O656="buy"),1,"")</f>
        <v>1</v>
      </c>
    </row>
    <row r="657" spans="1:28" x14ac:dyDescent="0.3">
      <c r="A657">
        <v>643</v>
      </c>
      <c r="B657" t="s">
        <v>692</v>
      </c>
      <c r="C657">
        <v>14633.5</v>
      </c>
      <c r="D657">
        <v>14638.85</v>
      </c>
      <c r="E657">
        <v>14631.95</v>
      </c>
      <c r="F657">
        <v>14634.3</v>
      </c>
      <c r="G657" s="1">
        <f t="shared" si="120"/>
        <v>16.350000000000364</v>
      </c>
      <c r="H657" s="1">
        <f t="shared" si="129"/>
        <v>11.910019886466785</v>
      </c>
      <c r="I657" s="1">
        <f>IF(A657&lt;=$C$3,"",MAX(INDEX($D$15:$D$713,A657-$C$3):D656))</f>
        <v>14642.25</v>
      </c>
      <c r="J657" s="1">
        <f>IF(A657&lt;=$C$4,"",MIN(INDEX($E$15:$E$713,A657-$C$4):E656))</f>
        <v>14625.9</v>
      </c>
      <c r="K657" t="str">
        <f t="shared" si="123"/>
        <v/>
      </c>
      <c r="L657" s="1" t="str">
        <f t="shared" si="121"/>
        <v/>
      </c>
      <c r="M657" s="1">
        <f t="shared" si="124"/>
        <v>14608.550064906596</v>
      </c>
      <c r="N657" s="1">
        <f t="shared" si="125"/>
        <v>14643.949870186809</v>
      </c>
      <c r="O657" t="str">
        <f t="shared" si="122"/>
        <v>buy</v>
      </c>
      <c r="P657" s="1">
        <f t="shared" si="126"/>
        <v>14620.35</v>
      </c>
      <c r="Q657" s="1">
        <f t="shared" si="127"/>
        <v>11.799935093403832</v>
      </c>
      <c r="R657" t="str">
        <f t="shared" si="130"/>
        <v/>
      </c>
      <c r="S657" t="str">
        <f t="shared" si="128"/>
        <v/>
      </c>
      <c r="AA657" t="str">
        <f t="shared" ref="AA657:AA713" si="132">IF(K657="buy",1,"")</f>
        <v/>
      </c>
      <c r="AB657" t="str">
        <f t="shared" si="131"/>
        <v/>
      </c>
    </row>
    <row r="658" spans="1:28" x14ac:dyDescent="0.3">
      <c r="A658">
        <v>644</v>
      </c>
      <c r="B658" t="s">
        <v>693</v>
      </c>
      <c r="C658">
        <v>14633.7</v>
      </c>
      <c r="D658">
        <v>14641.95</v>
      </c>
      <c r="E658">
        <v>14630.2</v>
      </c>
      <c r="F658">
        <v>14635.45</v>
      </c>
      <c r="G658" s="1">
        <f t="shared" ref="G658:G713" si="133">MAX(D657-E657,F656-E657,D657-F656)</f>
        <v>6.8999999999996362</v>
      </c>
      <c r="H658" s="1">
        <f t="shared" si="129"/>
        <v>11.659518892143428</v>
      </c>
      <c r="I658" s="1">
        <f>IF(A658&lt;=$C$3,"",MAX(INDEX($D$15:$D$713,A658-$C$3):D657))</f>
        <v>14642.25</v>
      </c>
      <c r="J658" s="1">
        <f>IF(A658&lt;=$C$4,"",MIN(INDEX($E$15:$E$713,A658-$C$4):E657))</f>
        <v>14625.9</v>
      </c>
      <c r="K658" t="str">
        <f t="shared" si="123"/>
        <v/>
      </c>
      <c r="L658" s="1" t="str">
        <f t="shared" si="121"/>
        <v/>
      </c>
      <c r="M658" s="1">
        <f t="shared" si="124"/>
        <v>14608.550064906596</v>
      </c>
      <c r="N658" s="1">
        <f t="shared" si="125"/>
        <v>14643.949870186809</v>
      </c>
      <c r="O658" t="str">
        <f t="shared" si="122"/>
        <v>buy</v>
      </c>
      <c r="P658" s="1">
        <f t="shared" si="126"/>
        <v>14620.35</v>
      </c>
      <c r="Q658" s="1">
        <f t="shared" si="127"/>
        <v>11.799935093403832</v>
      </c>
      <c r="R658" t="str">
        <f t="shared" si="130"/>
        <v/>
      </c>
      <c r="S658" t="str">
        <f t="shared" si="128"/>
        <v/>
      </c>
      <c r="AA658" t="str">
        <f t="shared" si="132"/>
        <v/>
      </c>
      <c r="AB658" t="str">
        <f t="shared" si="131"/>
        <v/>
      </c>
    </row>
    <row r="659" spans="1:28" x14ac:dyDescent="0.3">
      <c r="A659">
        <v>645</v>
      </c>
      <c r="B659" t="s">
        <v>694</v>
      </c>
      <c r="C659">
        <v>14635.85</v>
      </c>
      <c r="D659">
        <v>14641</v>
      </c>
      <c r="E659">
        <v>14633.9</v>
      </c>
      <c r="F659">
        <v>14637.05</v>
      </c>
      <c r="G659" s="1">
        <f t="shared" si="133"/>
        <v>11.75</v>
      </c>
      <c r="H659" s="1">
        <f t="shared" si="129"/>
        <v>11.664042947536256</v>
      </c>
      <c r="I659" s="1">
        <f>IF(A659&lt;=$C$3,"",MAX(INDEX($D$15:$D$713,A659-$C$3):D658))</f>
        <v>14642.25</v>
      </c>
      <c r="J659" s="1">
        <f>IF(A659&lt;=$C$4,"",MIN(INDEX($E$15:$E$713,A659-$C$4):E658))</f>
        <v>14625.9</v>
      </c>
      <c r="K659" t="str">
        <f t="shared" si="123"/>
        <v/>
      </c>
      <c r="L659" s="1" t="str">
        <f t="shared" ref="L659:L713" si="134">IF(K659="buy",I659,IF(K659="sell",J659,""))</f>
        <v/>
      </c>
      <c r="M659" s="1">
        <f t="shared" si="124"/>
        <v>14608.550064906596</v>
      </c>
      <c r="N659" s="1">
        <f t="shared" si="125"/>
        <v>14643.949870186809</v>
      </c>
      <c r="O659" t="str">
        <f t="shared" ref="O659:O713" si="135">IF(OR(O658="",O658="SL",O658="TP"),K659,IF(O658="buy",IF(E659&lt;M658,"SL",IF(D659&gt;N658,"TP",O658)),IF(O658="sell",IF(D659&gt;M658,"SL",IF(E659&lt;N658,"TP",O658)),"")))</f>
        <v>buy</v>
      </c>
      <c r="P659" s="1">
        <f t="shared" si="126"/>
        <v>14620.35</v>
      </c>
      <c r="Q659" s="1">
        <f t="shared" si="127"/>
        <v>11.799935093403832</v>
      </c>
      <c r="R659" t="str">
        <f t="shared" si="130"/>
        <v/>
      </c>
      <c r="S659" t="str">
        <f t="shared" si="128"/>
        <v/>
      </c>
      <c r="AA659" t="str">
        <f t="shared" si="132"/>
        <v/>
      </c>
      <c r="AB659" t="str">
        <f t="shared" si="131"/>
        <v/>
      </c>
    </row>
    <row r="660" spans="1:28" x14ac:dyDescent="0.3">
      <c r="A660">
        <v>646</v>
      </c>
      <c r="B660" t="s">
        <v>695</v>
      </c>
      <c r="C660">
        <v>14636.65</v>
      </c>
      <c r="D660">
        <v>14641.7</v>
      </c>
      <c r="E660">
        <v>14632.05</v>
      </c>
      <c r="F660">
        <v>14635.7</v>
      </c>
      <c r="G660" s="1">
        <f t="shared" si="133"/>
        <v>7.1000000000003638</v>
      </c>
      <c r="H660" s="1">
        <f t="shared" si="129"/>
        <v>11.435840800159461</v>
      </c>
      <c r="I660" s="1">
        <f>IF(A660&lt;=$C$3,"",MAX(INDEX($D$15:$D$713,A660-$C$3):D659))</f>
        <v>14641.95</v>
      </c>
      <c r="J660" s="1">
        <f>IF(A660&lt;=$C$4,"",MIN(INDEX($E$15:$E$713,A660-$C$4):E659))</f>
        <v>14630.2</v>
      </c>
      <c r="K660" t="str">
        <f t="shared" si="123"/>
        <v/>
      </c>
      <c r="L660" s="1" t="str">
        <f t="shared" si="134"/>
        <v/>
      </c>
      <c r="M660" s="1">
        <f t="shared" si="124"/>
        <v>14608.550064906596</v>
      </c>
      <c r="N660" s="1">
        <f t="shared" si="125"/>
        <v>14643.949870186809</v>
      </c>
      <c r="O660" t="str">
        <f t="shared" si="135"/>
        <v>buy</v>
      </c>
      <c r="P660" s="1">
        <f t="shared" si="126"/>
        <v>14620.35</v>
      </c>
      <c r="Q660" s="1">
        <f t="shared" si="127"/>
        <v>11.799935093403832</v>
      </c>
      <c r="R660" t="str">
        <f t="shared" si="130"/>
        <v/>
      </c>
      <c r="S660" t="str">
        <f t="shared" si="128"/>
        <v/>
      </c>
      <c r="AA660" t="str">
        <f t="shared" si="132"/>
        <v/>
      </c>
      <c r="AB660" t="str">
        <f t="shared" si="131"/>
        <v/>
      </c>
    </row>
    <row r="661" spans="1:28" x14ac:dyDescent="0.3">
      <c r="A661">
        <v>647</v>
      </c>
      <c r="B661" t="s">
        <v>696</v>
      </c>
      <c r="C661">
        <v>14635.65</v>
      </c>
      <c r="D661">
        <v>14641.5</v>
      </c>
      <c r="E661">
        <v>14630.25</v>
      </c>
      <c r="F661">
        <v>14632.2</v>
      </c>
      <c r="G661" s="1">
        <f t="shared" si="133"/>
        <v>9.6500000000014552</v>
      </c>
      <c r="H661" s="1">
        <f t="shared" si="129"/>
        <v>11.34654876015156</v>
      </c>
      <c r="I661" s="1">
        <f>IF(A661&lt;=$C$3,"",MAX(INDEX($D$15:$D$713,A661-$C$3):D660))</f>
        <v>14641.95</v>
      </c>
      <c r="J661" s="1">
        <f>IF(A661&lt;=$C$4,"",MIN(INDEX($E$15:$E$713,A661-$C$4):E660))</f>
        <v>14630.2</v>
      </c>
      <c r="K661" t="str">
        <f t="shared" si="123"/>
        <v/>
      </c>
      <c r="L661" s="1" t="str">
        <f t="shared" si="134"/>
        <v/>
      </c>
      <c r="M661" s="1">
        <f t="shared" si="124"/>
        <v>14608.550064906596</v>
      </c>
      <c r="N661" s="1">
        <f t="shared" si="125"/>
        <v>14643.949870186809</v>
      </c>
      <c r="O661" t="str">
        <f t="shared" si="135"/>
        <v>buy</v>
      </c>
      <c r="P661" s="1">
        <f t="shared" si="126"/>
        <v>14620.35</v>
      </c>
      <c r="Q661" s="1">
        <f t="shared" si="127"/>
        <v>11.799935093403832</v>
      </c>
      <c r="R661" t="str">
        <f t="shared" si="130"/>
        <v/>
      </c>
      <c r="S661" t="str">
        <f t="shared" si="128"/>
        <v/>
      </c>
      <c r="AA661" t="str">
        <f t="shared" si="132"/>
        <v/>
      </c>
      <c r="AB661" t="str">
        <f t="shared" si="131"/>
        <v/>
      </c>
    </row>
    <row r="662" spans="1:28" x14ac:dyDescent="0.3">
      <c r="A662">
        <v>648</v>
      </c>
      <c r="B662" t="s">
        <v>697</v>
      </c>
      <c r="C662">
        <v>14631.95</v>
      </c>
      <c r="D662">
        <v>14638.2</v>
      </c>
      <c r="E662">
        <v>14627.95</v>
      </c>
      <c r="F662">
        <v>14636.45</v>
      </c>
      <c r="G662" s="1">
        <f t="shared" si="133"/>
        <v>11.25</v>
      </c>
      <c r="H662" s="1">
        <f t="shared" si="129"/>
        <v>11.341721322143982</v>
      </c>
      <c r="I662" s="1">
        <f>IF(A662&lt;=$C$3,"",MAX(INDEX($D$15:$D$713,A662-$C$3):D661))</f>
        <v>14641.7</v>
      </c>
      <c r="J662" s="1">
        <f>IF(A662&lt;=$C$4,"",MIN(INDEX($E$15:$E$713,A662-$C$4):E661))</f>
        <v>14630.25</v>
      </c>
      <c r="K662" t="str">
        <f t="shared" si="123"/>
        <v>sell</v>
      </c>
      <c r="L662" s="1">
        <f t="shared" si="134"/>
        <v>14630.25</v>
      </c>
      <c r="M662" s="1">
        <f t="shared" si="124"/>
        <v>14608.550064906596</v>
      </c>
      <c r="N662" s="1">
        <f t="shared" si="125"/>
        <v>14643.949870186809</v>
      </c>
      <c r="O662" t="str">
        <f t="shared" si="135"/>
        <v>buy</v>
      </c>
      <c r="P662" s="1">
        <f t="shared" si="126"/>
        <v>14620.35</v>
      </c>
      <c r="Q662" s="1">
        <f t="shared" si="127"/>
        <v>11.799935093403832</v>
      </c>
      <c r="R662" t="str">
        <f t="shared" si="130"/>
        <v/>
      </c>
      <c r="S662" t="str">
        <f t="shared" si="128"/>
        <v/>
      </c>
      <c r="AA662" t="str">
        <f t="shared" si="132"/>
        <v/>
      </c>
      <c r="AB662" t="str">
        <f t="shared" si="131"/>
        <v/>
      </c>
    </row>
    <row r="663" spans="1:28" x14ac:dyDescent="0.3">
      <c r="A663">
        <v>649</v>
      </c>
      <c r="B663" t="s">
        <v>698</v>
      </c>
      <c r="C663">
        <v>14636.7</v>
      </c>
      <c r="D663">
        <v>14643.55</v>
      </c>
      <c r="E663">
        <v>14629.45</v>
      </c>
      <c r="F663">
        <v>14636.75</v>
      </c>
      <c r="G663" s="1">
        <f t="shared" si="133"/>
        <v>10.25</v>
      </c>
      <c r="H663" s="1">
        <f t="shared" si="129"/>
        <v>11.287135256036782</v>
      </c>
      <c r="I663" s="1">
        <f>IF(A663&lt;=$C$3,"",MAX(INDEX($D$15:$D$713,A663-$C$3):D662))</f>
        <v>14641.7</v>
      </c>
      <c r="J663" s="1">
        <f>IF(A663&lt;=$C$4,"",MIN(INDEX($E$15:$E$713,A663-$C$4):E662))</f>
        <v>14627.95</v>
      </c>
      <c r="K663" t="str">
        <f t="shared" si="123"/>
        <v>buy</v>
      </c>
      <c r="L663" s="1">
        <f t="shared" si="134"/>
        <v>14641.7</v>
      </c>
      <c r="M663" s="1">
        <f t="shared" si="124"/>
        <v>14608.550064906596</v>
      </c>
      <c r="N663" s="1">
        <f t="shared" si="125"/>
        <v>14643.949870186809</v>
      </c>
      <c r="O663" t="str">
        <f t="shared" si="135"/>
        <v>buy</v>
      </c>
      <c r="P663" s="1">
        <f t="shared" si="126"/>
        <v>14620.35</v>
      </c>
      <c r="Q663" s="1">
        <f t="shared" si="127"/>
        <v>11.799935093403832</v>
      </c>
      <c r="R663" t="str">
        <f t="shared" si="130"/>
        <v/>
      </c>
      <c r="S663" t="str">
        <f t="shared" si="128"/>
        <v/>
      </c>
      <c r="AA663">
        <f t="shared" si="132"/>
        <v>1</v>
      </c>
      <c r="AB663">
        <f t="shared" si="131"/>
        <v>1</v>
      </c>
    </row>
    <row r="664" spans="1:28" x14ac:dyDescent="0.3">
      <c r="A664">
        <v>650</v>
      </c>
      <c r="B664" t="s">
        <v>699</v>
      </c>
      <c r="C664">
        <v>14637.35</v>
      </c>
      <c r="D664">
        <v>14639.25</v>
      </c>
      <c r="E664">
        <v>14628.25</v>
      </c>
      <c r="F664">
        <v>14635.75</v>
      </c>
      <c r="G664" s="1">
        <f t="shared" si="133"/>
        <v>14.099999999998545</v>
      </c>
      <c r="H664" s="1">
        <f t="shared" si="129"/>
        <v>11.427778493234872</v>
      </c>
      <c r="I664" s="1">
        <f>IF(A664&lt;=$C$3,"",MAX(INDEX($D$15:$D$713,A664-$C$3):D663))</f>
        <v>14643.55</v>
      </c>
      <c r="J664" s="1">
        <f>IF(A664&lt;=$C$4,"",MIN(INDEX($E$15:$E$713,A664-$C$4):E663))</f>
        <v>14627.95</v>
      </c>
      <c r="K664" t="str">
        <f t="shared" si="123"/>
        <v/>
      </c>
      <c r="L664" s="1" t="str">
        <f t="shared" si="134"/>
        <v/>
      </c>
      <c r="M664" s="1">
        <f t="shared" si="124"/>
        <v>14608.550064906596</v>
      </c>
      <c r="N664" s="1">
        <f t="shared" si="125"/>
        <v>14643.949870186809</v>
      </c>
      <c r="O664" t="str">
        <f t="shared" si="135"/>
        <v>buy</v>
      </c>
      <c r="P664" s="1">
        <f t="shared" si="126"/>
        <v>14620.35</v>
      </c>
      <c r="Q664" s="1">
        <f t="shared" si="127"/>
        <v>11.799935093403832</v>
      </c>
      <c r="R664" t="str">
        <f t="shared" si="130"/>
        <v/>
      </c>
      <c r="S664" t="str">
        <f t="shared" si="128"/>
        <v/>
      </c>
      <c r="AA664" t="str">
        <f t="shared" si="132"/>
        <v/>
      </c>
      <c r="AB664" t="str">
        <f t="shared" si="131"/>
        <v/>
      </c>
    </row>
    <row r="665" spans="1:28" x14ac:dyDescent="0.3">
      <c r="A665">
        <v>651</v>
      </c>
      <c r="B665" t="s">
        <v>700</v>
      </c>
      <c r="C665">
        <v>14635.85</v>
      </c>
      <c r="D665">
        <v>14644.45</v>
      </c>
      <c r="E665">
        <v>14626.8</v>
      </c>
      <c r="F665">
        <v>14640.1</v>
      </c>
      <c r="G665" s="1">
        <f t="shared" si="133"/>
        <v>11</v>
      </c>
      <c r="H665" s="1">
        <f t="shared" si="129"/>
        <v>11.406389568573129</v>
      </c>
      <c r="I665" s="1">
        <f>IF(A665&lt;=$C$3,"",MAX(INDEX($D$15:$D$713,A665-$C$3):D664))</f>
        <v>14643.55</v>
      </c>
      <c r="J665" s="1">
        <f>IF(A665&lt;=$C$4,"",MIN(INDEX($E$15:$E$713,A665-$C$4):E664))</f>
        <v>14627.95</v>
      </c>
      <c r="K665" t="str">
        <f t="shared" si="123"/>
        <v>buy</v>
      </c>
      <c r="L665" s="1">
        <f t="shared" si="134"/>
        <v>14643.55</v>
      </c>
      <c r="M665" s="1" t="str">
        <f t="shared" si="124"/>
        <v/>
      </c>
      <c r="N665" s="1" t="str">
        <f t="shared" si="125"/>
        <v/>
      </c>
      <c r="O665" t="str">
        <f t="shared" si="135"/>
        <v>TP</v>
      </c>
      <c r="P665" s="1" t="str">
        <f t="shared" si="126"/>
        <v/>
      </c>
      <c r="Q665" s="1" t="str">
        <f t="shared" si="127"/>
        <v/>
      </c>
      <c r="R665">
        <f t="shared" si="130"/>
        <v>23.599870186808403</v>
      </c>
      <c r="S665" t="str">
        <f t="shared" si="128"/>
        <v/>
      </c>
      <c r="AA665">
        <f t="shared" si="132"/>
        <v>1</v>
      </c>
      <c r="AB665" t="str">
        <f t="shared" si="131"/>
        <v/>
      </c>
    </row>
    <row r="666" spans="1:28" x14ac:dyDescent="0.3">
      <c r="A666">
        <v>652</v>
      </c>
      <c r="B666" t="s">
        <v>701</v>
      </c>
      <c r="C666">
        <v>14639.8</v>
      </c>
      <c r="D666">
        <v>14642.75</v>
      </c>
      <c r="E666">
        <v>14633.9</v>
      </c>
      <c r="F666">
        <v>14639.4</v>
      </c>
      <c r="G666" s="1">
        <f t="shared" si="133"/>
        <v>17.650000000001455</v>
      </c>
      <c r="H666" s="1">
        <f t="shared" si="129"/>
        <v>11.718570090144546</v>
      </c>
      <c r="I666" s="1">
        <f>IF(A666&lt;=$C$3,"",MAX(INDEX($D$15:$D$713,A666-$C$3):D665))</f>
        <v>14644.45</v>
      </c>
      <c r="J666" s="1">
        <f>IF(A666&lt;=$C$4,"",MIN(INDEX($E$15:$E$713,A666-$C$4):E665))</f>
        <v>14626.8</v>
      </c>
      <c r="K666" t="str">
        <f t="shared" si="123"/>
        <v/>
      </c>
      <c r="L666" s="1" t="str">
        <f t="shared" si="134"/>
        <v/>
      </c>
      <c r="M666" s="1" t="str">
        <f t="shared" si="124"/>
        <v/>
      </c>
      <c r="N666" s="1" t="str">
        <f t="shared" si="125"/>
        <v/>
      </c>
      <c r="O666" t="str">
        <f t="shared" si="135"/>
        <v/>
      </c>
      <c r="P666" s="1" t="str">
        <f t="shared" si="126"/>
        <v/>
      </c>
      <c r="Q666" s="1" t="str">
        <f t="shared" si="127"/>
        <v/>
      </c>
      <c r="R666" t="str">
        <f t="shared" si="130"/>
        <v/>
      </c>
      <c r="S666" t="str">
        <f t="shared" si="128"/>
        <v/>
      </c>
      <c r="AA666" t="str">
        <f t="shared" si="132"/>
        <v/>
      </c>
      <c r="AB666" t="str">
        <f t="shared" si="131"/>
        <v/>
      </c>
    </row>
    <row r="667" spans="1:28" x14ac:dyDescent="0.3">
      <c r="A667">
        <v>653</v>
      </c>
      <c r="B667" t="s">
        <v>702</v>
      </c>
      <c r="C667">
        <v>14639.55</v>
      </c>
      <c r="D667">
        <v>14643.7</v>
      </c>
      <c r="E667">
        <v>14631.2</v>
      </c>
      <c r="F667">
        <v>14640.1</v>
      </c>
      <c r="G667" s="1">
        <f t="shared" si="133"/>
        <v>8.8500000000003638</v>
      </c>
      <c r="H667" s="1">
        <f t="shared" si="129"/>
        <v>11.575141585637336</v>
      </c>
      <c r="I667" s="1">
        <f>IF(A667&lt;=$C$3,"",MAX(INDEX($D$15:$D$713,A667-$C$3):D666))</f>
        <v>14644.45</v>
      </c>
      <c r="J667" s="1">
        <f>IF(A667&lt;=$C$4,"",MIN(INDEX($E$15:$E$713,A667-$C$4):E666))</f>
        <v>14626.8</v>
      </c>
      <c r="K667" t="str">
        <f t="shared" si="123"/>
        <v/>
      </c>
      <c r="L667" s="1" t="str">
        <f t="shared" si="134"/>
        <v/>
      </c>
      <c r="M667" s="1" t="str">
        <f t="shared" si="124"/>
        <v/>
      </c>
      <c r="N667" s="1" t="str">
        <f t="shared" si="125"/>
        <v/>
      </c>
      <c r="O667" t="str">
        <f t="shared" si="135"/>
        <v/>
      </c>
      <c r="P667" s="1" t="str">
        <f t="shared" si="126"/>
        <v/>
      </c>
      <c r="Q667" s="1" t="str">
        <f t="shared" si="127"/>
        <v/>
      </c>
      <c r="R667" t="str">
        <f t="shared" si="130"/>
        <v/>
      </c>
      <c r="S667" t="str">
        <f t="shared" si="128"/>
        <v/>
      </c>
      <c r="AA667" t="str">
        <f t="shared" si="132"/>
        <v/>
      </c>
      <c r="AB667" t="str">
        <f t="shared" si="131"/>
        <v/>
      </c>
    </row>
    <row r="668" spans="1:28" x14ac:dyDescent="0.3">
      <c r="A668">
        <v>654</v>
      </c>
      <c r="B668" t="s">
        <v>703</v>
      </c>
      <c r="C668">
        <v>14640.55</v>
      </c>
      <c r="D668">
        <v>14645.45</v>
      </c>
      <c r="E668">
        <v>14634.5</v>
      </c>
      <c r="F668">
        <v>14635.25</v>
      </c>
      <c r="G668" s="1">
        <f t="shared" si="133"/>
        <v>12.5</v>
      </c>
      <c r="H668" s="1">
        <f t="shared" si="129"/>
        <v>11.62138450635547</v>
      </c>
      <c r="I668" s="1">
        <f>IF(A668&lt;=$C$3,"",MAX(INDEX($D$15:$D$713,A668-$C$3):D667))</f>
        <v>14644.45</v>
      </c>
      <c r="J668" s="1">
        <f>IF(A668&lt;=$C$4,"",MIN(INDEX($E$15:$E$713,A668-$C$4):E667))</f>
        <v>14626.8</v>
      </c>
      <c r="K668" t="str">
        <f t="shared" si="123"/>
        <v>buy</v>
      </c>
      <c r="L668" s="1">
        <f t="shared" si="134"/>
        <v>14644.45</v>
      </c>
      <c r="M668" s="1">
        <f t="shared" si="124"/>
        <v>14632.828615493645</v>
      </c>
      <c r="N668" s="1">
        <f t="shared" si="125"/>
        <v>14667.692769012712</v>
      </c>
      <c r="O668" t="str">
        <f t="shared" si="135"/>
        <v>buy</v>
      </c>
      <c r="P668" s="1">
        <f t="shared" si="126"/>
        <v>14644.45</v>
      </c>
      <c r="Q668" s="1">
        <f t="shared" si="127"/>
        <v>11.62138450635547</v>
      </c>
      <c r="R668" t="str">
        <f t="shared" si="130"/>
        <v/>
      </c>
      <c r="S668" t="str">
        <f t="shared" si="128"/>
        <v>buy</v>
      </c>
      <c r="AA668">
        <f t="shared" si="132"/>
        <v>1</v>
      </c>
      <c r="AB668">
        <f t="shared" si="131"/>
        <v>1</v>
      </c>
    </row>
    <row r="669" spans="1:28" x14ac:dyDescent="0.3">
      <c r="A669">
        <v>655</v>
      </c>
      <c r="B669" t="s">
        <v>704</v>
      </c>
      <c r="C669">
        <v>14635.1</v>
      </c>
      <c r="D669">
        <v>14643</v>
      </c>
      <c r="E669">
        <v>14632.25</v>
      </c>
      <c r="F669">
        <v>14637.7</v>
      </c>
      <c r="G669" s="1">
        <f t="shared" si="133"/>
        <v>10.950000000000728</v>
      </c>
      <c r="H669" s="1">
        <f t="shared" si="129"/>
        <v>11.587815281037733</v>
      </c>
      <c r="I669" s="1">
        <f>IF(A669&lt;=$C$3,"",MAX(INDEX($D$15:$D$713,A669-$C$3):D668))</f>
        <v>14645.45</v>
      </c>
      <c r="J669" s="1">
        <f>IF(A669&lt;=$C$4,"",MIN(INDEX($E$15:$E$713,A669-$C$4):E668))</f>
        <v>14631.2</v>
      </c>
      <c r="K669" t="str">
        <f t="shared" si="123"/>
        <v/>
      </c>
      <c r="L669" s="1" t="str">
        <f t="shared" si="134"/>
        <v/>
      </c>
      <c r="M669" s="1" t="str">
        <f t="shared" si="124"/>
        <v/>
      </c>
      <c r="N669" s="1" t="str">
        <f t="shared" si="125"/>
        <v/>
      </c>
      <c r="O669" t="str">
        <f t="shared" si="135"/>
        <v>SL</v>
      </c>
      <c r="P669" s="1" t="str">
        <f t="shared" si="126"/>
        <v/>
      </c>
      <c r="Q669" s="1" t="str">
        <f t="shared" si="127"/>
        <v/>
      </c>
      <c r="R669">
        <f t="shared" si="130"/>
        <v>-11.621384506355753</v>
      </c>
      <c r="S669" t="str">
        <f t="shared" si="128"/>
        <v/>
      </c>
      <c r="AA669" t="str">
        <f t="shared" si="132"/>
        <v/>
      </c>
      <c r="AB669" t="str">
        <f t="shared" si="131"/>
        <v/>
      </c>
    </row>
    <row r="670" spans="1:28" x14ac:dyDescent="0.3">
      <c r="A670">
        <v>656</v>
      </c>
      <c r="B670" t="s">
        <v>705</v>
      </c>
      <c r="C670">
        <v>14638</v>
      </c>
      <c r="D670">
        <v>14641.4</v>
      </c>
      <c r="E670">
        <v>14632.15</v>
      </c>
      <c r="F670">
        <v>14636.4</v>
      </c>
      <c r="G670" s="1">
        <f t="shared" si="133"/>
        <v>10.75</v>
      </c>
      <c r="H670" s="1">
        <f t="shared" si="129"/>
        <v>11.545924516985846</v>
      </c>
      <c r="I670" s="1">
        <f>IF(A670&lt;=$C$3,"",MAX(INDEX($D$15:$D$713,A670-$C$3):D669))</f>
        <v>14645.45</v>
      </c>
      <c r="J670" s="1">
        <f>IF(A670&lt;=$C$4,"",MIN(INDEX($E$15:$E$713,A670-$C$4):E669))</f>
        <v>14631.2</v>
      </c>
      <c r="K670" t="str">
        <f t="shared" si="123"/>
        <v/>
      </c>
      <c r="L670" s="1" t="str">
        <f t="shared" si="134"/>
        <v/>
      </c>
      <c r="M670" s="1" t="str">
        <f t="shared" si="124"/>
        <v/>
      </c>
      <c r="N670" s="1" t="str">
        <f t="shared" si="125"/>
        <v/>
      </c>
      <c r="O670" t="str">
        <f t="shared" si="135"/>
        <v/>
      </c>
      <c r="P670" s="1" t="str">
        <f t="shared" si="126"/>
        <v/>
      </c>
      <c r="Q670" s="1" t="str">
        <f t="shared" si="127"/>
        <v/>
      </c>
      <c r="R670" t="str">
        <f t="shared" si="130"/>
        <v/>
      </c>
      <c r="S670" t="str">
        <f t="shared" si="128"/>
        <v/>
      </c>
      <c r="AA670" t="str">
        <f t="shared" si="132"/>
        <v/>
      </c>
      <c r="AB670" t="str">
        <f t="shared" si="131"/>
        <v/>
      </c>
    </row>
    <row r="671" spans="1:28" x14ac:dyDescent="0.3">
      <c r="A671">
        <v>657</v>
      </c>
      <c r="B671" t="s">
        <v>706</v>
      </c>
      <c r="C671">
        <v>14636.55</v>
      </c>
      <c r="D671">
        <v>14643.9</v>
      </c>
      <c r="E671">
        <v>14633.2</v>
      </c>
      <c r="F671">
        <v>14639.65</v>
      </c>
      <c r="G671" s="1">
        <f t="shared" si="133"/>
        <v>9.25</v>
      </c>
      <c r="H671" s="1">
        <f t="shared" si="129"/>
        <v>11.431128291136554</v>
      </c>
      <c r="I671" s="1">
        <f>IF(A671&lt;=$C$3,"",MAX(INDEX($D$15:$D$713,A671-$C$3):D670))</f>
        <v>14645.45</v>
      </c>
      <c r="J671" s="1">
        <f>IF(A671&lt;=$C$4,"",MIN(INDEX($E$15:$E$713,A671-$C$4):E670))</f>
        <v>14632.15</v>
      </c>
      <c r="K671" t="str">
        <f t="shared" si="123"/>
        <v/>
      </c>
      <c r="L671" s="1" t="str">
        <f t="shared" si="134"/>
        <v/>
      </c>
      <c r="M671" s="1" t="str">
        <f t="shared" si="124"/>
        <v/>
      </c>
      <c r="N671" s="1" t="str">
        <f t="shared" si="125"/>
        <v/>
      </c>
      <c r="O671" t="str">
        <f t="shared" si="135"/>
        <v/>
      </c>
      <c r="P671" s="1" t="str">
        <f t="shared" si="126"/>
        <v/>
      </c>
      <c r="Q671" s="1" t="str">
        <f t="shared" si="127"/>
        <v/>
      </c>
      <c r="R671" t="str">
        <f t="shared" si="130"/>
        <v/>
      </c>
      <c r="S671" t="str">
        <f t="shared" si="128"/>
        <v/>
      </c>
      <c r="AA671" t="str">
        <f t="shared" si="132"/>
        <v/>
      </c>
      <c r="AB671" t="str">
        <f t="shared" si="131"/>
        <v/>
      </c>
    </row>
    <row r="672" spans="1:28" x14ac:dyDescent="0.3">
      <c r="A672">
        <v>658</v>
      </c>
      <c r="B672" t="s">
        <v>707</v>
      </c>
      <c r="C672">
        <v>14639.1</v>
      </c>
      <c r="D672">
        <v>14642.95</v>
      </c>
      <c r="E672">
        <v>14634.65</v>
      </c>
      <c r="F672">
        <v>14639.05</v>
      </c>
      <c r="G672" s="1">
        <f t="shared" si="133"/>
        <v>10.699999999998909</v>
      </c>
      <c r="H672" s="1">
        <f t="shared" si="129"/>
        <v>11.394571876579672</v>
      </c>
      <c r="I672" s="1">
        <f>IF(A672&lt;=$C$3,"",MAX(INDEX($D$15:$D$713,A672-$C$3):D671))</f>
        <v>14643.9</v>
      </c>
      <c r="J672" s="1">
        <f>IF(A672&lt;=$C$4,"",MIN(INDEX($E$15:$E$713,A672-$C$4):E671))</f>
        <v>14632.15</v>
      </c>
      <c r="K672" t="str">
        <f t="shared" si="123"/>
        <v/>
      </c>
      <c r="L672" s="1" t="str">
        <f t="shared" si="134"/>
        <v/>
      </c>
      <c r="M672" s="1" t="str">
        <f t="shared" si="124"/>
        <v/>
      </c>
      <c r="N672" s="1" t="str">
        <f t="shared" si="125"/>
        <v/>
      </c>
      <c r="O672" t="str">
        <f t="shared" si="135"/>
        <v/>
      </c>
      <c r="P672" s="1" t="str">
        <f t="shared" si="126"/>
        <v/>
      </c>
      <c r="Q672" s="1" t="str">
        <f t="shared" si="127"/>
        <v/>
      </c>
      <c r="R672" t="str">
        <f t="shared" si="130"/>
        <v/>
      </c>
      <c r="S672" t="str">
        <f t="shared" si="128"/>
        <v/>
      </c>
      <c r="AA672" t="str">
        <f t="shared" si="132"/>
        <v/>
      </c>
      <c r="AB672" t="str">
        <f t="shared" si="131"/>
        <v/>
      </c>
    </row>
    <row r="673" spans="1:28" x14ac:dyDescent="0.3">
      <c r="A673">
        <v>659</v>
      </c>
      <c r="B673" t="s">
        <v>708</v>
      </c>
      <c r="C673">
        <v>14639.2</v>
      </c>
      <c r="D673">
        <v>14643.25</v>
      </c>
      <c r="E673">
        <v>14631</v>
      </c>
      <c r="F673">
        <v>14640.6</v>
      </c>
      <c r="G673" s="1">
        <f t="shared" si="133"/>
        <v>8.3000000000010914</v>
      </c>
      <c r="H673" s="1">
        <f t="shared" si="129"/>
        <v>11.239843282750744</v>
      </c>
      <c r="I673" s="1">
        <f>IF(A673&lt;=$C$3,"",MAX(INDEX($D$15:$D$713,A673-$C$3):D672))</f>
        <v>14643.9</v>
      </c>
      <c r="J673" s="1">
        <f>IF(A673&lt;=$C$4,"",MIN(INDEX($E$15:$E$713,A673-$C$4):E672))</f>
        <v>14632.15</v>
      </c>
      <c r="K673" t="str">
        <f t="shared" si="123"/>
        <v>sell</v>
      </c>
      <c r="L673" s="1">
        <f t="shared" si="134"/>
        <v>14632.15</v>
      </c>
      <c r="M673" s="1">
        <f t="shared" si="124"/>
        <v>14643.38984328275</v>
      </c>
      <c r="N673" s="1">
        <f t="shared" si="125"/>
        <v>14609.670313434499</v>
      </c>
      <c r="O673" t="str">
        <f t="shared" si="135"/>
        <v>sell</v>
      </c>
      <c r="P673" s="1">
        <f t="shared" si="126"/>
        <v>14632.15</v>
      </c>
      <c r="Q673" s="1">
        <f t="shared" si="127"/>
        <v>11.239843282750744</v>
      </c>
      <c r="R673" t="str">
        <f t="shared" si="130"/>
        <v/>
      </c>
      <c r="S673" t="str">
        <f t="shared" si="128"/>
        <v>sell</v>
      </c>
      <c r="AA673" t="str">
        <f t="shared" si="132"/>
        <v/>
      </c>
      <c r="AB673" t="str">
        <f t="shared" si="131"/>
        <v/>
      </c>
    </row>
    <row r="674" spans="1:28" x14ac:dyDescent="0.3">
      <c r="A674">
        <v>660</v>
      </c>
      <c r="B674" t="s">
        <v>709</v>
      </c>
      <c r="C674">
        <v>14640.9</v>
      </c>
      <c r="D674">
        <v>14646.15</v>
      </c>
      <c r="E674">
        <v>14635.4</v>
      </c>
      <c r="F674">
        <v>14637.55</v>
      </c>
      <c r="G674" s="1">
        <f t="shared" si="133"/>
        <v>12.25</v>
      </c>
      <c r="H674" s="1">
        <f t="shared" si="129"/>
        <v>11.290351118613206</v>
      </c>
      <c r="I674" s="1">
        <f>IF(A674&lt;=$C$3,"",MAX(INDEX($D$15:$D$713,A674-$C$3):D673))</f>
        <v>14643.9</v>
      </c>
      <c r="J674" s="1">
        <f>IF(A674&lt;=$C$4,"",MIN(INDEX($E$15:$E$713,A674-$C$4):E673))</f>
        <v>14631</v>
      </c>
      <c r="K674" t="str">
        <f t="shared" si="123"/>
        <v>buy</v>
      </c>
      <c r="L674" s="1">
        <f t="shared" si="134"/>
        <v>14643.9</v>
      </c>
      <c r="M674" s="1" t="str">
        <f t="shared" si="124"/>
        <v/>
      </c>
      <c r="N674" s="1" t="str">
        <f t="shared" si="125"/>
        <v/>
      </c>
      <c r="O674" t="str">
        <f t="shared" si="135"/>
        <v>SL</v>
      </c>
      <c r="P674" s="1" t="str">
        <f t="shared" si="126"/>
        <v/>
      </c>
      <c r="Q674" s="1" t="str">
        <f t="shared" si="127"/>
        <v/>
      </c>
      <c r="R674">
        <f t="shared" si="130"/>
        <v>-11.239843282750371</v>
      </c>
      <c r="S674" t="str">
        <f t="shared" si="128"/>
        <v/>
      </c>
      <c r="AA674">
        <f t="shared" si="132"/>
        <v>1</v>
      </c>
      <c r="AB674" t="str">
        <f t="shared" si="131"/>
        <v/>
      </c>
    </row>
    <row r="675" spans="1:28" x14ac:dyDescent="0.3">
      <c r="A675">
        <v>661</v>
      </c>
      <c r="B675" t="s">
        <v>710</v>
      </c>
      <c r="C675">
        <v>14637.6</v>
      </c>
      <c r="D675">
        <v>14639.75</v>
      </c>
      <c r="E675">
        <v>14628.35</v>
      </c>
      <c r="F675">
        <v>14629.8</v>
      </c>
      <c r="G675" s="1">
        <f t="shared" si="133"/>
        <v>10.75</v>
      </c>
      <c r="H675" s="1">
        <f t="shared" si="129"/>
        <v>11.263333562682545</v>
      </c>
      <c r="I675" s="1">
        <f>IF(A675&lt;=$C$3,"",MAX(INDEX($D$15:$D$713,A675-$C$3):D674))</f>
        <v>14646.15</v>
      </c>
      <c r="J675" s="1">
        <f>IF(A675&lt;=$C$4,"",MIN(INDEX($E$15:$E$713,A675-$C$4):E674))</f>
        <v>14631</v>
      </c>
      <c r="K675" t="str">
        <f t="shared" si="123"/>
        <v>sell</v>
      </c>
      <c r="L675" s="1">
        <f t="shared" si="134"/>
        <v>14631</v>
      </c>
      <c r="M675" s="1">
        <f t="shared" si="124"/>
        <v>14642.263333562683</v>
      </c>
      <c r="N675" s="1">
        <f t="shared" si="125"/>
        <v>14608.473332874635</v>
      </c>
      <c r="O675" t="str">
        <f t="shared" si="135"/>
        <v>sell</v>
      </c>
      <c r="P675" s="1">
        <f t="shared" si="126"/>
        <v>14631</v>
      </c>
      <c r="Q675" s="1">
        <f t="shared" si="127"/>
        <v>11.263333562682545</v>
      </c>
      <c r="R675" t="str">
        <f t="shared" si="130"/>
        <v/>
      </c>
      <c r="S675" t="str">
        <f t="shared" si="128"/>
        <v>sell</v>
      </c>
      <c r="AA675" t="str">
        <f t="shared" si="132"/>
        <v/>
      </c>
      <c r="AB675" t="str">
        <f t="shared" si="131"/>
        <v/>
      </c>
    </row>
    <row r="676" spans="1:28" x14ac:dyDescent="0.3">
      <c r="A676">
        <v>662</v>
      </c>
      <c r="B676" t="s">
        <v>711</v>
      </c>
      <c r="C676">
        <v>14630</v>
      </c>
      <c r="D676">
        <v>14635.95</v>
      </c>
      <c r="E676">
        <v>14625.05</v>
      </c>
      <c r="F676">
        <v>14631.95</v>
      </c>
      <c r="G676" s="1">
        <f t="shared" si="133"/>
        <v>11.399999999999636</v>
      </c>
      <c r="H676" s="1">
        <f t="shared" si="129"/>
        <v>11.270166884548399</v>
      </c>
      <c r="I676" s="1">
        <f>IF(A676&lt;=$C$3,"",MAX(INDEX($D$15:$D$713,A676-$C$3):D675))</f>
        <v>14646.15</v>
      </c>
      <c r="J676" s="1">
        <f>IF(A676&lt;=$C$4,"",MIN(INDEX($E$15:$E$713,A676-$C$4):E675))</f>
        <v>14628.35</v>
      </c>
      <c r="K676" t="str">
        <f t="shared" si="123"/>
        <v>sell</v>
      </c>
      <c r="L676" s="1">
        <f t="shared" si="134"/>
        <v>14628.35</v>
      </c>
      <c r="M676" s="1">
        <f t="shared" si="124"/>
        <v>14642.263333562683</v>
      </c>
      <c r="N676" s="1">
        <f t="shared" si="125"/>
        <v>14608.473332874635</v>
      </c>
      <c r="O676" t="str">
        <f t="shared" si="135"/>
        <v>sell</v>
      </c>
      <c r="P676" s="1">
        <f t="shared" si="126"/>
        <v>14631</v>
      </c>
      <c r="Q676" s="1">
        <f t="shared" si="127"/>
        <v>11.263333562682545</v>
      </c>
      <c r="R676" t="str">
        <f t="shared" si="130"/>
        <v/>
      </c>
      <c r="S676" t="str">
        <f t="shared" si="128"/>
        <v/>
      </c>
      <c r="AA676" t="str">
        <f t="shared" si="132"/>
        <v/>
      </c>
      <c r="AB676" t="str">
        <f t="shared" si="131"/>
        <v/>
      </c>
    </row>
    <row r="677" spans="1:28" x14ac:dyDescent="0.3">
      <c r="A677">
        <v>663</v>
      </c>
      <c r="B677" t="s">
        <v>712</v>
      </c>
      <c r="C677">
        <v>14632.15</v>
      </c>
      <c r="D677">
        <v>14637.9</v>
      </c>
      <c r="E677">
        <v>14630.55</v>
      </c>
      <c r="F677">
        <v>14634.95</v>
      </c>
      <c r="G677" s="1">
        <f t="shared" si="133"/>
        <v>10.900000000001455</v>
      </c>
      <c r="H677" s="1">
        <f t="shared" si="129"/>
        <v>11.251658540321051</v>
      </c>
      <c r="I677" s="1">
        <f>IF(A677&lt;=$C$3,"",MAX(INDEX($D$15:$D$713,A677-$C$3):D676))</f>
        <v>14646.15</v>
      </c>
      <c r="J677" s="1">
        <f>IF(A677&lt;=$C$4,"",MIN(INDEX($E$15:$E$713,A677-$C$4):E676))</f>
        <v>14625.05</v>
      </c>
      <c r="K677" t="str">
        <f t="shared" ref="K677:K713" si="136">IF(D677&gt;=I677,"buy",IF(E677&lt;=J677,"sell",""))</f>
        <v/>
      </c>
      <c r="L677" s="1" t="str">
        <f t="shared" si="134"/>
        <v/>
      </c>
      <c r="M677" s="1">
        <f t="shared" ref="M677:M713" si="137">IF(O677="buy",P677-$C$6*Q677,IF(O677="sell",P677+$C$6*Q677,""))</f>
        <v>14642.263333562683</v>
      </c>
      <c r="N677" s="1">
        <f t="shared" ref="N677:N713" si="138">IF(O677="buy",P677+$C$7*Q677,IF(O677="sell",P677-$C$7*Q677,""))</f>
        <v>14608.473332874635</v>
      </c>
      <c r="O677" t="str">
        <f t="shared" si="135"/>
        <v>sell</v>
      </c>
      <c r="P677" s="1">
        <f t="shared" ref="P677:P713" si="139">IF(O676=O677,P676,IF(OR(O677="buy",O677="sell"),L677,""))</f>
        <v>14631</v>
      </c>
      <c r="Q677" s="1">
        <f t="shared" ref="Q677:Q713" si="140">IF(O676=O677,Q676,IF(OR(O677="buy",O677="sell"),H677,""))</f>
        <v>11.263333562682545</v>
      </c>
      <c r="R677" t="str">
        <f t="shared" si="130"/>
        <v/>
      </c>
      <c r="S677" t="str">
        <f t="shared" ref="S677:S713" si="141">IF(OR(O676="",O676="SL",O676="TP"),K677,"")</f>
        <v/>
      </c>
      <c r="AA677" t="str">
        <f t="shared" si="132"/>
        <v/>
      </c>
      <c r="AB677" t="str">
        <f t="shared" si="131"/>
        <v/>
      </c>
    </row>
    <row r="678" spans="1:28" x14ac:dyDescent="0.3">
      <c r="A678">
        <v>664</v>
      </c>
      <c r="B678" t="s">
        <v>713</v>
      </c>
      <c r="C678">
        <v>14635.3</v>
      </c>
      <c r="D678">
        <v>14641.7</v>
      </c>
      <c r="E678">
        <v>14627.9</v>
      </c>
      <c r="F678">
        <v>14639.55</v>
      </c>
      <c r="G678" s="1">
        <f t="shared" si="133"/>
        <v>7.3500000000003638</v>
      </c>
      <c r="H678" s="1">
        <f t="shared" ref="H678:H713" si="142">(H677*(C$5-1)+G678)/C$5</f>
        <v>11.056575613305018</v>
      </c>
      <c r="I678" s="1">
        <f>IF(A678&lt;=$C$3,"",MAX(INDEX($D$15:$D$713,A678-$C$3):D677))</f>
        <v>14639.75</v>
      </c>
      <c r="J678" s="1">
        <f>IF(A678&lt;=$C$4,"",MIN(INDEX($E$15:$E$713,A678-$C$4):E677))</f>
        <v>14625.05</v>
      </c>
      <c r="K678" t="str">
        <f t="shared" si="136"/>
        <v>buy</v>
      </c>
      <c r="L678" s="1">
        <f t="shared" si="134"/>
        <v>14639.75</v>
      </c>
      <c r="M678" s="1">
        <f t="shared" si="137"/>
        <v>14642.263333562683</v>
      </c>
      <c r="N678" s="1">
        <f t="shared" si="138"/>
        <v>14608.473332874635</v>
      </c>
      <c r="O678" t="str">
        <f t="shared" si="135"/>
        <v>sell</v>
      </c>
      <c r="P678" s="1">
        <f t="shared" si="139"/>
        <v>14631</v>
      </c>
      <c r="Q678" s="1">
        <f t="shared" si="140"/>
        <v>11.263333562682545</v>
      </c>
      <c r="R678" t="str">
        <f t="shared" si="130"/>
        <v/>
      </c>
      <c r="S678" t="str">
        <f t="shared" si="141"/>
        <v/>
      </c>
      <c r="AA678">
        <f t="shared" si="132"/>
        <v>1</v>
      </c>
      <c r="AB678" t="str">
        <f t="shared" si="131"/>
        <v/>
      </c>
    </row>
    <row r="679" spans="1:28" x14ac:dyDescent="0.3">
      <c r="A679">
        <v>665</v>
      </c>
      <c r="B679" t="s">
        <v>714</v>
      </c>
      <c r="C679">
        <v>14639.75</v>
      </c>
      <c r="D679">
        <v>14648.8</v>
      </c>
      <c r="E679">
        <v>14631.45</v>
      </c>
      <c r="F679">
        <v>14645.25</v>
      </c>
      <c r="G679" s="1">
        <f t="shared" si="133"/>
        <v>13.800000000001091</v>
      </c>
      <c r="H679" s="1">
        <f t="shared" si="142"/>
        <v>11.193746832639821</v>
      </c>
      <c r="I679" s="1">
        <f>IF(A679&lt;=$C$3,"",MAX(INDEX($D$15:$D$713,A679-$C$3):D678))</f>
        <v>14641.7</v>
      </c>
      <c r="J679" s="1">
        <f>IF(A679&lt;=$C$4,"",MIN(INDEX($E$15:$E$713,A679-$C$4):E678))</f>
        <v>14625.05</v>
      </c>
      <c r="K679" t="str">
        <f t="shared" si="136"/>
        <v>buy</v>
      </c>
      <c r="L679" s="1">
        <f t="shared" si="134"/>
        <v>14641.7</v>
      </c>
      <c r="M679" s="1" t="str">
        <f t="shared" si="137"/>
        <v/>
      </c>
      <c r="N679" s="1" t="str">
        <f t="shared" si="138"/>
        <v/>
      </c>
      <c r="O679" t="str">
        <f t="shared" si="135"/>
        <v>SL</v>
      </c>
      <c r="P679" s="1" t="str">
        <f t="shared" si="139"/>
        <v/>
      </c>
      <c r="Q679" s="1" t="str">
        <f t="shared" si="140"/>
        <v/>
      </c>
      <c r="R679">
        <f t="shared" si="130"/>
        <v>-11.263333562683329</v>
      </c>
      <c r="S679" t="str">
        <f t="shared" si="141"/>
        <v/>
      </c>
      <c r="AA679">
        <f t="shared" si="132"/>
        <v>1</v>
      </c>
      <c r="AB679" t="str">
        <f t="shared" si="131"/>
        <v/>
      </c>
    </row>
    <row r="680" spans="1:28" x14ac:dyDescent="0.3">
      <c r="A680">
        <v>666</v>
      </c>
      <c r="B680" t="s">
        <v>715</v>
      </c>
      <c r="C680">
        <v>14645.35</v>
      </c>
      <c r="D680">
        <v>14651.55</v>
      </c>
      <c r="E680">
        <v>14636.7</v>
      </c>
      <c r="F680">
        <v>14647.75</v>
      </c>
      <c r="G680" s="1">
        <f t="shared" si="133"/>
        <v>17.349999999998545</v>
      </c>
      <c r="H680" s="1">
        <f t="shared" si="142"/>
        <v>11.501559491007757</v>
      </c>
      <c r="I680" s="1">
        <f>IF(A680&lt;=$C$3,"",MAX(INDEX($D$15:$D$713,A680-$C$3):D679))</f>
        <v>14648.8</v>
      </c>
      <c r="J680" s="1">
        <f>IF(A680&lt;=$C$4,"",MIN(INDEX($E$15:$E$713,A680-$C$4):E679))</f>
        <v>14627.9</v>
      </c>
      <c r="K680" t="str">
        <f t="shared" si="136"/>
        <v>buy</v>
      </c>
      <c r="L680" s="1">
        <f t="shared" si="134"/>
        <v>14648.8</v>
      </c>
      <c r="M680" s="1">
        <f t="shared" si="137"/>
        <v>14637.298440508992</v>
      </c>
      <c r="N680" s="1">
        <f t="shared" si="138"/>
        <v>14671.803118982014</v>
      </c>
      <c r="O680" t="str">
        <f t="shared" si="135"/>
        <v>buy</v>
      </c>
      <c r="P680" s="1">
        <f t="shared" si="139"/>
        <v>14648.8</v>
      </c>
      <c r="Q680" s="1">
        <f t="shared" si="140"/>
        <v>11.501559491007757</v>
      </c>
      <c r="R680" t="str">
        <f t="shared" si="130"/>
        <v/>
      </c>
      <c r="S680" t="str">
        <f t="shared" si="141"/>
        <v>buy</v>
      </c>
      <c r="AA680">
        <f t="shared" si="132"/>
        <v>1</v>
      </c>
      <c r="AB680">
        <f t="shared" si="131"/>
        <v>1</v>
      </c>
    </row>
    <row r="681" spans="1:28" x14ac:dyDescent="0.3">
      <c r="A681">
        <v>667</v>
      </c>
      <c r="B681" t="s">
        <v>716</v>
      </c>
      <c r="C681">
        <v>14648</v>
      </c>
      <c r="D681">
        <v>14655.45</v>
      </c>
      <c r="E681">
        <v>14640.4</v>
      </c>
      <c r="F681">
        <v>14648.55</v>
      </c>
      <c r="G681" s="1">
        <f t="shared" si="133"/>
        <v>14.849999999998545</v>
      </c>
      <c r="H681" s="1">
        <f t="shared" si="142"/>
        <v>11.668981516457297</v>
      </c>
      <c r="I681" s="1">
        <f>IF(A681&lt;=$C$3,"",MAX(INDEX($D$15:$D$713,A681-$C$3):D680))</f>
        <v>14651.55</v>
      </c>
      <c r="J681" s="1">
        <f>IF(A681&lt;=$C$4,"",MIN(INDEX($E$15:$E$713,A681-$C$4):E680))</f>
        <v>14627.9</v>
      </c>
      <c r="K681" t="str">
        <f t="shared" si="136"/>
        <v>buy</v>
      </c>
      <c r="L681" s="1">
        <f t="shared" si="134"/>
        <v>14651.55</v>
      </c>
      <c r="M681" s="1">
        <f t="shared" si="137"/>
        <v>14637.298440508992</v>
      </c>
      <c r="N681" s="1">
        <f t="shared" si="138"/>
        <v>14671.803118982014</v>
      </c>
      <c r="O681" t="str">
        <f t="shared" si="135"/>
        <v>buy</v>
      </c>
      <c r="P681" s="1">
        <f t="shared" si="139"/>
        <v>14648.8</v>
      </c>
      <c r="Q681" s="1">
        <f t="shared" si="140"/>
        <v>11.501559491007757</v>
      </c>
      <c r="R681" t="str">
        <f t="shared" si="130"/>
        <v/>
      </c>
      <c r="S681" t="str">
        <f t="shared" si="141"/>
        <v/>
      </c>
      <c r="AA681">
        <f t="shared" si="132"/>
        <v>1</v>
      </c>
      <c r="AB681">
        <f t="shared" si="131"/>
        <v>1</v>
      </c>
    </row>
    <row r="682" spans="1:28" x14ac:dyDescent="0.3">
      <c r="A682">
        <v>668</v>
      </c>
      <c r="B682" t="s">
        <v>717</v>
      </c>
      <c r="C682">
        <v>14648.4</v>
      </c>
      <c r="D682">
        <v>14654.15</v>
      </c>
      <c r="E682">
        <v>14644.45</v>
      </c>
      <c r="F682">
        <v>14651.5</v>
      </c>
      <c r="G682" s="1">
        <f t="shared" si="133"/>
        <v>15.050000000001091</v>
      </c>
      <c r="H682" s="1">
        <f t="shared" si="142"/>
        <v>11.838032440634487</v>
      </c>
      <c r="I682" s="1">
        <f>IF(A682&lt;=$C$3,"",MAX(INDEX($D$15:$D$713,A682-$C$3):D681))</f>
        <v>14655.45</v>
      </c>
      <c r="J682" s="1">
        <f>IF(A682&lt;=$C$4,"",MIN(INDEX($E$15:$E$713,A682-$C$4):E681))</f>
        <v>14631.45</v>
      </c>
      <c r="K682" t="str">
        <f t="shared" si="136"/>
        <v/>
      </c>
      <c r="L682" s="1" t="str">
        <f t="shared" si="134"/>
        <v/>
      </c>
      <c r="M682" s="1">
        <f t="shared" si="137"/>
        <v>14637.298440508992</v>
      </c>
      <c r="N682" s="1">
        <f t="shared" si="138"/>
        <v>14671.803118982014</v>
      </c>
      <c r="O682" t="str">
        <f t="shared" si="135"/>
        <v>buy</v>
      </c>
      <c r="P682" s="1">
        <f t="shared" si="139"/>
        <v>14648.8</v>
      </c>
      <c r="Q682" s="1">
        <f t="shared" si="140"/>
        <v>11.501559491007757</v>
      </c>
      <c r="R682" t="str">
        <f t="shared" si="130"/>
        <v/>
      </c>
      <c r="S682" t="str">
        <f t="shared" si="141"/>
        <v/>
      </c>
      <c r="AA682" t="str">
        <f t="shared" si="132"/>
        <v/>
      </c>
      <c r="AB682" t="str">
        <f t="shared" si="131"/>
        <v/>
      </c>
    </row>
    <row r="683" spans="1:28" x14ac:dyDescent="0.3">
      <c r="A683">
        <v>669</v>
      </c>
      <c r="B683" t="s">
        <v>718</v>
      </c>
      <c r="C683">
        <v>14651</v>
      </c>
      <c r="D683">
        <v>14654.15</v>
      </c>
      <c r="E683">
        <v>14644.9</v>
      </c>
      <c r="F683">
        <v>14647.95</v>
      </c>
      <c r="G683" s="1">
        <f t="shared" si="133"/>
        <v>9.6999999999989086</v>
      </c>
      <c r="H683" s="1">
        <f t="shared" si="142"/>
        <v>11.731130818602708</v>
      </c>
      <c r="I683" s="1">
        <f>IF(A683&lt;=$C$3,"",MAX(INDEX($D$15:$D$713,A683-$C$3):D682))</f>
        <v>14655.45</v>
      </c>
      <c r="J683" s="1">
        <f>IF(A683&lt;=$C$4,"",MIN(INDEX($E$15:$E$713,A683-$C$4):E682))</f>
        <v>14636.7</v>
      </c>
      <c r="K683" t="str">
        <f t="shared" si="136"/>
        <v/>
      </c>
      <c r="L683" s="1" t="str">
        <f t="shared" si="134"/>
        <v/>
      </c>
      <c r="M683" s="1">
        <f t="shared" si="137"/>
        <v>14637.298440508992</v>
      </c>
      <c r="N683" s="1">
        <f t="shared" si="138"/>
        <v>14671.803118982014</v>
      </c>
      <c r="O683" t="str">
        <f t="shared" si="135"/>
        <v>buy</v>
      </c>
      <c r="P683" s="1">
        <f t="shared" si="139"/>
        <v>14648.8</v>
      </c>
      <c r="Q683" s="1">
        <f t="shared" si="140"/>
        <v>11.501559491007757</v>
      </c>
      <c r="R683" t="str">
        <f t="shared" si="130"/>
        <v/>
      </c>
      <c r="S683" t="str">
        <f t="shared" si="141"/>
        <v/>
      </c>
      <c r="AA683" t="str">
        <f t="shared" si="132"/>
        <v/>
      </c>
      <c r="AB683" t="str">
        <f t="shared" si="131"/>
        <v/>
      </c>
    </row>
    <row r="684" spans="1:28" x14ac:dyDescent="0.3">
      <c r="A684">
        <v>670</v>
      </c>
      <c r="B684" t="s">
        <v>719</v>
      </c>
      <c r="C684">
        <v>14647.65</v>
      </c>
      <c r="D684">
        <v>14653.8</v>
      </c>
      <c r="E684">
        <v>14642.15</v>
      </c>
      <c r="F684">
        <v>14652.8</v>
      </c>
      <c r="G684" s="1">
        <f t="shared" si="133"/>
        <v>9.25</v>
      </c>
      <c r="H684" s="1">
        <f t="shared" si="142"/>
        <v>11.607074277672572</v>
      </c>
      <c r="I684" s="1">
        <f>IF(A684&lt;=$C$3,"",MAX(INDEX($D$15:$D$713,A684-$C$3):D683))</f>
        <v>14655.45</v>
      </c>
      <c r="J684" s="1">
        <f>IF(A684&lt;=$C$4,"",MIN(INDEX($E$15:$E$713,A684-$C$4):E683))</f>
        <v>14640.4</v>
      </c>
      <c r="K684" t="str">
        <f t="shared" si="136"/>
        <v/>
      </c>
      <c r="L684" s="1" t="str">
        <f t="shared" si="134"/>
        <v/>
      </c>
      <c r="M684" s="1">
        <f t="shared" si="137"/>
        <v>14637.298440508992</v>
      </c>
      <c r="N684" s="1">
        <f t="shared" si="138"/>
        <v>14671.803118982014</v>
      </c>
      <c r="O684" t="str">
        <f t="shared" si="135"/>
        <v>buy</v>
      </c>
      <c r="P684" s="1">
        <f t="shared" si="139"/>
        <v>14648.8</v>
      </c>
      <c r="Q684" s="1">
        <f t="shared" si="140"/>
        <v>11.501559491007757</v>
      </c>
      <c r="R684" t="str">
        <f t="shared" si="130"/>
        <v/>
      </c>
      <c r="S684" t="str">
        <f t="shared" si="141"/>
        <v/>
      </c>
      <c r="AA684" t="str">
        <f t="shared" si="132"/>
        <v/>
      </c>
      <c r="AB684" t="str">
        <f t="shared" si="131"/>
        <v/>
      </c>
    </row>
    <row r="685" spans="1:28" x14ac:dyDescent="0.3">
      <c r="A685">
        <v>671</v>
      </c>
      <c r="B685" t="s">
        <v>720</v>
      </c>
      <c r="C685">
        <v>14652.6</v>
      </c>
      <c r="D685">
        <v>14659.8</v>
      </c>
      <c r="E685">
        <v>14644</v>
      </c>
      <c r="F685">
        <v>14645.75</v>
      </c>
      <c r="G685" s="1">
        <f t="shared" si="133"/>
        <v>11.649999999999636</v>
      </c>
      <c r="H685" s="1">
        <f t="shared" si="142"/>
        <v>11.609220563788925</v>
      </c>
      <c r="I685" s="1">
        <f>IF(A685&lt;=$C$3,"",MAX(INDEX($D$15:$D$713,A685-$C$3):D684))</f>
        <v>14654.15</v>
      </c>
      <c r="J685" s="1">
        <f>IF(A685&lt;=$C$4,"",MIN(INDEX($E$15:$E$713,A685-$C$4):E684))</f>
        <v>14642.15</v>
      </c>
      <c r="K685" t="str">
        <f t="shared" si="136"/>
        <v>buy</v>
      </c>
      <c r="L685" s="1">
        <f t="shared" si="134"/>
        <v>14654.15</v>
      </c>
      <c r="M685" s="1">
        <f t="shared" si="137"/>
        <v>14637.298440508992</v>
      </c>
      <c r="N685" s="1">
        <f t="shared" si="138"/>
        <v>14671.803118982014</v>
      </c>
      <c r="O685" t="str">
        <f t="shared" si="135"/>
        <v>buy</v>
      </c>
      <c r="P685" s="1">
        <f t="shared" si="139"/>
        <v>14648.8</v>
      </c>
      <c r="Q685" s="1">
        <f t="shared" si="140"/>
        <v>11.501559491007757</v>
      </c>
      <c r="R685" t="str">
        <f t="shared" si="130"/>
        <v/>
      </c>
      <c r="S685" t="str">
        <f t="shared" si="141"/>
        <v/>
      </c>
      <c r="AA685">
        <f t="shared" si="132"/>
        <v>1</v>
      </c>
      <c r="AB685">
        <f t="shared" si="131"/>
        <v>1</v>
      </c>
    </row>
    <row r="686" spans="1:28" x14ac:dyDescent="0.3">
      <c r="A686">
        <v>672</v>
      </c>
      <c r="B686" t="s">
        <v>721</v>
      </c>
      <c r="C686">
        <v>14646.1</v>
      </c>
      <c r="D686">
        <v>14647.7</v>
      </c>
      <c r="E686">
        <v>14641.05</v>
      </c>
      <c r="F686">
        <v>14644</v>
      </c>
      <c r="G686" s="1">
        <f t="shared" si="133"/>
        <v>15.799999999999272</v>
      </c>
      <c r="H686" s="1">
        <f t="shared" si="142"/>
        <v>11.818759535599444</v>
      </c>
      <c r="I686" s="1">
        <f>IF(A686&lt;=$C$3,"",MAX(INDEX($D$15:$D$713,A686-$C$3):D685))</f>
        <v>14659.8</v>
      </c>
      <c r="J686" s="1">
        <f>IF(A686&lt;=$C$4,"",MIN(INDEX($E$15:$E$713,A686-$C$4):E685))</f>
        <v>14642.15</v>
      </c>
      <c r="K686" t="str">
        <f t="shared" si="136"/>
        <v>sell</v>
      </c>
      <c r="L686" s="1">
        <f t="shared" si="134"/>
        <v>14642.15</v>
      </c>
      <c r="M686" s="1">
        <f t="shared" si="137"/>
        <v>14637.298440508992</v>
      </c>
      <c r="N686" s="1">
        <f t="shared" si="138"/>
        <v>14671.803118982014</v>
      </c>
      <c r="O686" t="str">
        <f t="shared" si="135"/>
        <v>buy</v>
      </c>
      <c r="P686" s="1">
        <f t="shared" si="139"/>
        <v>14648.8</v>
      </c>
      <c r="Q686" s="1">
        <f t="shared" si="140"/>
        <v>11.501559491007757</v>
      </c>
      <c r="R686" t="str">
        <f t="shared" si="130"/>
        <v/>
      </c>
      <c r="S686" t="str">
        <f t="shared" si="141"/>
        <v/>
      </c>
      <c r="AA686" t="str">
        <f t="shared" si="132"/>
        <v/>
      </c>
      <c r="AB686" t="str">
        <f t="shared" si="131"/>
        <v/>
      </c>
    </row>
    <row r="687" spans="1:28" x14ac:dyDescent="0.3">
      <c r="A687">
        <v>673</v>
      </c>
      <c r="B687" t="s">
        <v>722</v>
      </c>
      <c r="C687">
        <v>14644.25</v>
      </c>
      <c r="D687">
        <v>14650.2</v>
      </c>
      <c r="E687">
        <v>14637.15</v>
      </c>
      <c r="F687">
        <v>14645.85</v>
      </c>
      <c r="G687" s="1">
        <f t="shared" si="133"/>
        <v>6.6500000000014552</v>
      </c>
      <c r="H687" s="1">
        <f t="shared" si="142"/>
        <v>11.560321558819544</v>
      </c>
      <c r="I687" s="1">
        <f>IF(A687&lt;=$C$3,"",MAX(INDEX($D$15:$D$713,A687-$C$3):D686))</f>
        <v>14659.8</v>
      </c>
      <c r="J687" s="1">
        <f>IF(A687&lt;=$C$4,"",MIN(INDEX($E$15:$E$713,A687-$C$4):E686))</f>
        <v>14641.05</v>
      </c>
      <c r="K687" t="str">
        <f t="shared" si="136"/>
        <v>sell</v>
      </c>
      <c r="L687" s="1">
        <f t="shared" si="134"/>
        <v>14641.05</v>
      </c>
      <c r="M687" s="1" t="str">
        <f t="shared" si="137"/>
        <v/>
      </c>
      <c r="N687" s="1" t="str">
        <f t="shared" si="138"/>
        <v/>
      </c>
      <c r="O687" t="str">
        <f t="shared" si="135"/>
        <v>SL</v>
      </c>
      <c r="P687" s="1" t="str">
        <f t="shared" si="139"/>
        <v/>
      </c>
      <c r="Q687" s="1" t="str">
        <f t="shared" si="140"/>
        <v/>
      </c>
      <c r="R687">
        <f t="shared" si="130"/>
        <v>-11.501559491007356</v>
      </c>
      <c r="S687" t="str">
        <f t="shared" si="141"/>
        <v/>
      </c>
      <c r="AA687" t="str">
        <f t="shared" si="132"/>
        <v/>
      </c>
      <c r="AB687" t="str">
        <f t="shared" si="131"/>
        <v/>
      </c>
    </row>
    <row r="688" spans="1:28" x14ac:dyDescent="0.3">
      <c r="A688">
        <v>674</v>
      </c>
      <c r="B688" t="s">
        <v>723</v>
      </c>
      <c r="C688">
        <v>14646.45</v>
      </c>
      <c r="D688">
        <v>14647.75</v>
      </c>
      <c r="E688">
        <v>14641.45</v>
      </c>
      <c r="F688">
        <v>14644.8</v>
      </c>
      <c r="G688" s="1">
        <f t="shared" si="133"/>
        <v>13.050000000001091</v>
      </c>
      <c r="H688" s="1">
        <f t="shared" si="142"/>
        <v>11.634805480878622</v>
      </c>
      <c r="I688" s="1">
        <f>IF(A688&lt;=$C$3,"",MAX(INDEX($D$15:$D$713,A688-$C$3):D687))</f>
        <v>14659.8</v>
      </c>
      <c r="J688" s="1">
        <f>IF(A688&lt;=$C$4,"",MIN(INDEX($E$15:$E$713,A688-$C$4):E687))</f>
        <v>14637.15</v>
      </c>
      <c r="K688" t="str">
        <f t="shared" si="136"/>
        <v/>
      </c>
      <c r="L688" s="1" t="str">
        <f t="shared" si="134"/>
        <v/>
      </c>
      <c r="M688" s="1" t="str">
        <f t="shared" si="137"/>
        <v/>
      </c>
      <c r="N688" s="1" t="str">
        <f t="shared" si="138"/>
        <v/>
      </c>
      <c r="O688" t="str">
        <f t="shared" si="135"/>
        <v/>
      </c>
      <c r="P688" s="1" t="str">
        <f t="shared" si="139"/>
        <v/>
      </c>
      <c r="Q688" s="1" t="str">
        <f t="shared" si="140"/>
        <v/>
      </c>
      <c r="R688" t="str">
        <f t="shared" si="130"/>
        <v/>
      </c>
      <c r="S688" t="str">
        <f t="shared" si="141"/>
        <v/>
      </c>
      <c r="AA688" t="str">
        <f t="shared" si="132"/>
        <v/>
      </c>
      <c r="AB688" t="str">
        <f t="shared" si="131"/>
        <v/>
      </c>
    </row>
    <row r="689" spans="1:28" x14ac:dyDescent="0.3">
      <c r="A689">
        <v>675</v>
      </c>
      <c r="B689" t="s">
        <v>724</v>
      </c>
      <c r="C689">
        <v>14644.4</v>
      </c>
      <c r="D689">
        <v>14648.9</v>
      </c>
      <c r="E689">
        <v>14635.95</v>
      </c>
      <c r="F689">
        <v>14646.05</v>
      </c>
      <c r="G689" s="1">
        <f t="shared" si="133"/>
        <v>6.2999999999992724</v>
      </c>
      <c r="H689" s="1">
        <f t="shared" si="142"/>
        <v>11.368065206834654</v>
      </c>
      <c r="I689" s="1">
        <f>IF(A689&lt;=$C$3,"",MAX(INDEX($D$15:$D$713,A689-$C$3):D688))</f>
        <v>14650.2</v>
      </c>
      <c r="J689" s="1">
        <f>IF(A689&lt;=$C$4,"",MIN(INDEX($E$15:$E$713,A689-$C$4):E688))</f>
        <v>14637.15</v>
      </c>
      <c r="K689" t="str">
        <f t="shared" si="136"/>
        <v>sell</v>
      </c>
      <c r="L689" s="1">
        <f t="shared" si="134"/>
        <v>14637.15</v>
      </c>
      <c r="M689" s="1">
        <f t="shared" si="137"/>
        <v>14648.518065206834</v>
      </c>
      <c r="N689" s="1">
        <f t="shared" si="138"/>
        <v>14614.413869586331</v>
      </c>
      <c r="O689" t="str">
        <f t="shared" si="135"/>
        <v>sell</v>
      </c>
      <c r="P689" s="1">
        <f t="shared" si="139"/>
        <v>14637.15</v>
      </c>
      <c r="Q689" s="1">
        <f t="shared" si="140"/>
        <v>11.368065206834654</v>
      </c>
      <c r="R689" t="str">
        <f t="shared" si="130"/>
        <v/>
      </c>
      <c r="S689" t="str">
        <f t="shared" si="141"/>
        <v>sell</v>
      </c>
      <c r="AA689" t="str">
        <f t="shared" si="132"/>
        <v/>
      </c>
      <c r="AB689" t="str">
        <f t="shared" si="131"/>
        <v/>
      </c>
    </row>
    <row r="690" spans="1:28" x14ac:dyDescent="0.3">
      <c r="A690">
        <v>676</v>
      </c>
      <c r="B690" t="s">
        <v>725</v>
      </c>
      <c r="C690">
        <v>14646</v>
      </c>
      <c r="D690">
        <v>14652.55</v>
      </c>
      <c r="E690">
        <v>14639.5</v>
      </c>
      <c r="F690">
        <v>14648.15</v>
      </c>
      <c r="G690" s="1">
        <f t="shared" si="133"/>
        <v>12.949999999998909</v>
      </c>
      <c r="H690" s="1">
        <f t="shared" si="142"/>
        <v>11.447161946492866</v>
      </c>
      <c r="I690" s="1">
        <f>IF(A690&lt;=$C$3,"",MAX(INDEX($D$15:$D$713,A690-$C$3):D689))</f>
        <v>14650.2</v>
      </c>
      <c r="J690" s="1">
        <f>IF(A690&lt;=$C$4,"",MIN(INDEX($E$15:$E$713,A690-$C$4):E689))</f>
        <v>14635.95</v>
      </c>
      <c r="K690" t="str">
        <f t="shared" si="136"/>
        <v>buy</v>
      </c>
      <c r="L690" s="1">
        <f t="shared" si="134"/>
        <v>14650.2</v>
      </c>
      <c r="M690" s="1" t="str">
        <f t="shared" si="137"/>
        <v/>
      </c>
      <c r="N690" s="1" t="str">
        <f t="shared" si="138"/>
        <v/>
      </c>
      <c r="O690" t="str">
        <f t="shared" si="135"/>
        <v>SL</v>
      </c>
      <c r="P690" s="1" t="str">
        <f t="shared" si="139"/>
        <v/>
      </c>
      <c r="Q690" s="1" t="str">
        <f t="shared" si="140"/>
        <v/>
      </c>
      <c r="R690">
        <f t="shared" si="130"/>
        <v>-11.368065206834217</v>
      </c>
      <c r="S690" t="str">
        <f t="shared" si="141"/>
        <v/>
      </c>
      <c r="AA690">
        <f t="shared" si="132"/>
        <v>1</v>
      </c>
      <c r="AB690" t="str">
        <f t="shared" si="131"/>
        <v/>
      </c>
    </row>
    <row r="691" spans="1:28" x14ac:dyDescent="0.3">
      <c r="A691">
        <v>677</v>
      </c>
      <c r="B691" t="s">
        <v>726</v>
      </c>
      <c r="C691">
        <v>14648.55</v>
      </c>
      <c r="D691">
        <v>14657.75</v>
      </c>
      <c r="E691">
        <v>14645.3</v>
      </c>
      <c r="F691">
        <v>14652.5</v>
      </c>
      <c r="G691" s="1">
        <f t="shared" si="133"/>
        <v>13.049999999999272</v>
      </c>
      <c r="H691" s="1">
        <f t="shared" si="142"/>
        <v>11.527303849168186</v>
      </c>
      <c r="I691" s="1">
        <f>IF(A691&lt;=$C$3,"",MAX(INDEX($D$15:$D$713,A691-$C$3):D690))</f>
        <v>14652.55</v>
      </c>
      <c r="J691" s="1">
        <f>IF(A691&lt;=$C$4,"",MIN(INDEX($E$15:$E$713,A691-$C$4):E690))</f>
        <v>14635.95</v>
      </c>
      <c r="K691" t="str">
        <f t="shared" si="136"/>
        <v>buy</v>
      </c>
      <c r="L691" s="1">
        <f t="shared" si="134"/>
        <v>14652.55</v>
      </c>
      <c r="M691" s="1">
        <f t="shared" si="137"/>
        <v>14641.022696150831</v>
      </c>
      <c r="N691" s="1">
        <f t="shared" si="138"/>
        <v>14675.604607698335</v>
      </c>
      <c r="O691" t="str">
        <f t="shared" si="135"/>
        <v>buy</v>
      </c>
      <c r="P691" s="1">
        <f t="shared" si="139"/>
        <v>14652.55</v>
      </c>
      <c r="Q691" s="1">
        <f t="shared" si="140"/>
        <v>11.527303849168186</v>
      </c>
      <c r="R691" t="str">
        <f t="shared" ref="R691:R713" si="143">IF(AND(O690="buy",O691="SL"),M690-P690,IF(AND(O690="buy",O691="TP"),N690-P690,IF(AND(O690="sell",O691="SL"),P690-M690,IF(AND(O690="sell",O691="TP"),P690-N690,""))))</f>
        <v/>
      </c>
      <c r="S691" t="str">
        <f t="shared" si="141"/>
        <v>buy</v>
      </c>
      <c r="AA691">
        <f t="shared" si="132"/>
        <v>1</v>
      </c>
      <c r="AB691">
        <f t="shared" si="131"/>
        <v>1</v>
      </c>
    </row>
    <row r="692" spans="1:28" x14ac:dyDescent="0.3">
      <c r="A692">
        <v>678</v>
      </c>
      <c r="B692" t="s">
        <v>727</v>
      </c>
      <c r="C692">
        <v>14652.7</v>
      </c>
      <c r="D692">
        <v>14661.7</v>
      </c>
      <c r="E692">
        <v>14647.05</v>
      </c>
      <c r="F692">
        <v>14650.2</v>
      </c>
      <c r="G692" s="1">
        <f t="shared" si="133"/>
        <v>12.450000000000728</v>
      </c>
      <c r="H692" s="1">
        <f t="shared" si="142"/>
        <v>11.573438656709813</v>
      </c>
      <c r="I692" s="1">
        <f>IF(A692&lt;=$C$3,"",MAX(INDEX($D$15:$D$713,A692-$C$3):D691))</f>
        <v>14657.75</v>
      </c>
      <c r="J692" s="1">
        <f>IF(A692&lt;=$C$4,"",MIN(INDEX($E$15:$E$713,A692-$C$4):E691))</f>
        <v>14635.95</v>
      </c>
      <c r="K692" t="str">
        <f t="shared" si="136"/>
        <v>buy</v>
      </c>
      <c r="L692" s="1">
        <f t="shared" si="134"/>
        <v>14657.75</v>
      </c>
      <c r="M692" s="1">
        <f t="shared" si="137"/>
        <v>14641.022696150831</v>
      </c>
      <c r="N692" s="1">
        <f t="shared" si="138"/>
        <v>14675.604607698335</v>
      </c>
      <c r="O692" t="str">
        <f t="shared" si="135"/>
        <v>buy</v>
      </c>
      <c r="P692" s="1">
        <f t="shared" si="139"/>
        <v>14652.55</v>
      </c>
      <c r="Q692" s="1">
        <f t="shared" si="140"/>
        <v>11.527303849168186</v>
      </c>
      <c r="R692" t="str">
        <f t="shared" si="143"/>
        <v/>
      </c>
      <c r="S692" t="str">
        <f t="shared" si="141"/>
        <v/>
      </c>
      <c r="AA692">
        <f t="shared" si="132"/>
        <v>1</v>
      </c>
      <c r="AB692">
        <f t="shared" si="131"/>
        <v>1</v>
      </c>
    </row>
    <row r="693" spans="1:28" x14ac:dyDescent="0.3">
      <c r="A693">
        <v>679</v>
      </c>
      <c r="B693" t="s">
        <v>728</v>
      </c>
      <c r="C693">
        <v>14650.5</v>
      </c>
      <c r="D693">
        <v>14657.7</v>
      </c>
      <c r="E693">
        <v>14640.95</v>
      </c>
      <c r="F693">
        <v>14654.85</v>
      </c>
      <c r="G693" s="1">
        <f t="shared" si="133"/>
        <v>14.650000000001455</v>
      </c>
      <c r="H693" s="1">
        <f t="shared" si="142"/>
        <v>11.727266723874395</v>
      </c>
      <c r="I693" s="1">
        <f>IF(A693&lt;=$C$3,"",MAX(INDEX($D$15:$D$713,A693-$C$3):D692))</f>
        <v>14661.7</v>
      </c>
      <c r="J693" s="1">
        <f>IF(A693&lt;=$C$4,"",MIN(INDEX($E$15:$E$713,A693-$C$4):E692))</f>
        <v>14639.5</v>
      </c>
      <c r="K693" t="str">
        <f t="shared" si="136"/>
        <v/>
      </c>
      <c r="L693" s="1" t="str">
        <f t="shared" si="134"/>
        <v/>
      </c>
      <c r="M693" s="1" t="str">
        <f t="shared" si="137"/>
        <v/>
      </c>
      <c r="N693" s="1" t="str">
        <f t="shared" si="138"/>
        <v/>
      </c>
      <c r="O693" t="str">
        <f t="shared" si="135"/>
        <v>SL</v>
      </c>
      <c r="P693" s="1" t="str">
        <f t="shared" si="139"/>
        <v/>
      </c>
      <c r="Q693" s="1" t="str">
        <f t="shared" si="140"/>
        <v/>
      </c>
      <c r="R693">
        <f t="shared" si="143"/>
        <v>-11.527303849168675</v>
      </c>
      <c r="S693" t="str">
        <f t="shared" si="141"/>
        <v/>
      </c>
      <c r="AA693" t="str">
        <f t="shared" si="132"/>
        <v/>
      </c>
      <c r="AB693" t="str">
        <f t="shared" si="131"/>
        <v/>
      </c>
    </row>
    <row r="694" spans="1:28" x14ac:dyDescent="0.3">
      <c r="A694">
        <v>680</v>
      </c>
      <c r="B694" t="s">
        <v>729</v>
      </c>
      <c r="C694">
        <v>14654.75</v>
      </c>
      <c r="D694">
        <v>14658.65</v>
      </c>
      <c r="E694">
        <v>14649</v>
      </c>
      <c r="F694">
        <v>14653.6</v>
      </c>
      <c r="G694" s="1">
        <f t="shared" si="133"/>
        <v>16.75</v>
      </c>
      <c r="H694" s="1">
        <f t="shared" si="142"/>
        <v>11.978403387680675</v>
      </c>
      <c r="I694" s="1">
        <f>IF(A694&lt;=$C$3,"",MAX(INDEX($D$15:$D$713,A694-$C$3):D693))</f>
        <v>14661.7</v>
      </c>
      <c r="J694" s="1">
        <f>IF(A694&lt;=$C$4,"",MIN(INDEX($E$15:$E$713,A694-$C$4):E693))</f>
        <v>14640.95</v>
      </c>
      <c r="K694" t="str">
        <f t="shared" si="136"/>
        <v/>
      </c>
      <c r="L694" s="1" t="str">
        <f t="shared" si="134"/>
        <v/>
      </c>
      <c r="M694" s="1" t="str">
        <f t="shared" si="137"/>
        <v/>
      </c>
      <c r="N694" s="1" t="str">
        <f t="shared" si="138"/>
        <v/>
      </c>
      <c r="O694" t="str">
        <f t="shared" si="135"/>
        <v/>
      </c>
      <c r="P694" s="1" t="str">
        <f t="shared" si="139"/>
        <v/>
      </c>
      <c r="Q694" s="1" t="str">
        <f t="shared" si="140"/>
        <v/>
      </c>
      <c r="R694" t="str">
        <f t="shared" si="143"/>
        <v/>
      </c>
      <c r="S694" t="str">
        <f t="shared" si="141"/>
        <v/>
      </c>
      <c r="AA694" t="str">
        <f t="shared" si="132"/>
        <v/>
      </c>
      <c r="AB694" t="str">
        <f t="shared" si="131"/>
        <v/>
      </c>
    </row>
    <row r="695" spans="1:28" x14ac:dyDescent="0.3">
      <c r="A695">
        <v>681</v>
      </c>
      <c r="B695" t="s">
        <v>730</v>
      </c>
      <c r="C695">
        <v>14653.65</v>
      </c>
      <c r="D695">
        <v>14660.65</v>
      </c>
      <c r="E695">
        <v>14649.85</v>
      </c>
      <c r="F695">
        <v>14657.2</v>
      </c>
      <c r="G695" s="1">
        <f t="shared" si="133"/>
        <v>9.6499999999996362</v>
      </c>
      <c r="H695" s="1">
        <f t="shared" si="142"/>
        <v>11.861983218296624</v>
      </c>
      <c r="I695" s="1">
        <f>IF(A695&lt;=$C$3,"",MAX(INDEX($D$15:$D$713,A695-$C$3):D694))</f>
        <v>14661.7</v>
      </c>
      <c r="J695" s="1">
        <f>IF(A695&lt;=$C$4,"",MIN(INDEX($E$15:$E$713,A695-$C$4):E694))</f>
        <v>14640.95</v>
      </c>
      <c r="K695" t="str">
        <f t="shared" si="136"/>
        <v/>
      </c>
      <c r="L695" s="1" t="str">
        <f t="shared" si="134"/>
        <v/>
      </c>
      <c r="M695" s="1" t="str">
        <f t="shared" si="137"/>
        <v/>
      </c>
      <c r="N695" s="1" t="str">
        <f t="shared" si="138"/>
        <v/>
      </c>
      <c r="O695" t="str">
        <f t="shared" si="135"/>
        <v/>
      </c>
      <c r="P695" s="1" t="str">
        <f t="shared" si="139"/>
        <v/>
      </c>
      <c r="Q695" s="1" t="str">
        <f t="shared" si="140"/>
        <v/>
      </c>
      <c r="R695" t="str">
        <f t="shared" si="143"/>
        <v/>
      </c>
      <c r="S695" t="str">
        <f t="shared" si="141"/>
        <v/>
      </c>
      <c r="AA695" t="str">
        <f t="shared" si="132"/>
        <v/>
      </c>
      <c r="AB695" t="str">
        <f t="shared" si="131"/>
        <v/>
      </c>
    </row>
    <row r="696" spans="1:28" x14ac:dyDescent="0.3">
      <c r="A696">
        <v>682</v>
      </c>
      <c r="B696" t="s">
        <v>731</v>
      </c>
      <c r="C696">
        <v>14657.4</v>
      </c>
      <c r="D696">
        <v>14661.8</v>
      </c>
      <c r="E696">
        <v>14652.1</v>
      </c>
      <c r="F696">
        <v>14656.7</v>
      </c>
      <c r="G696" s="1">
        <f t="shared" si="133"/>
        <v>10.799999999999272</v>
      </c>
      <c r="H696" s="1">
        <f t="shared" si="142"/>
        <v>11.808884057381757</v>
      </c>
      <c r="I696" s="1">
        <f>IF(A696&lt;=$C$3,"",MAX(INDEX($D$15:$D$713,A696-$C$3):D695))</f>
        <v>14660.65</v>
      </c>
      <c r="J696" s="1">
        <f>IF(A696&lt;=$C$4,"",MIN(INDEX($E$15:$E$713,A696-$C$4):E695))</f>
        <v>14640.95</v>
      </c>
      <c r="K696" t="str">
        <f t="shared" si="136"/>
        <v>buy</v>
      </c>
      <c r="L696" s="1">
        <f t="shared" si="134"/>
        <v>14660.65</v>
      </c>
      <c r="M696" s="1">
        <f t="shared" si="137"/>
        <v>14648.841115942618</v>
      </c>
      <c r="N696" s="1">
        <f t="shared" si="138"/>
        <v>14684.267768114763</v>
      </c>
      <c r="O696" t="str">
        <f t="shared" si="135"/>
        <v>buy</v>
      </c>
      <c r="P696" s="1">
        <f t="shared" si="139"/>
        <v>14660.65</v>
      </c>
      <c r="Q696" s="1">
        <f t="shared" si="140"/>
        <v>11.808884057381757</v>
      </c>
      <c r="R696" t="str">
        <f t="shared" si="143"/>
        <v/>
      </c>
      <c r="S696" t="str">
        <f t="shared" si="141"/>
        <v>buy</v>
      </c>
      <c r="AA696">
        <f t="shared" si="132"/>
        <v>1</v>
      </c>
      <c r="AB696">
        <f t="shared" si="131"/>
        <v>1</v>
      </c>
    </row>
    <row r="697" spans="1:28" x14ac:dyDescent="0.3">
      <c r="A697">
        <v>683</v>
      </c>
      <c r="B697" t="s">
        <v>732</v>
      </c>
      <c r="C697">
        <v>14656.6</v>
      </c>
      <c r="D697">
        <v>14662.6</v>
      </c>
      <c r="E697">
        <v>14651.9</v>
      </c>
      <c r="F697">
        <v>14656.75</v>
      </c>
      <c r="G697" s="1">
        <f t="shared" si="133"/>
        <v>9.6999999999989086</v>
      </c>
      <c r="H697" s="1">
        <f t="shared" si="142"/>
        <v>11.703439854512615</v>
      </c>
      <c r="I697" s="1">
        <f>IF(A697&lt;=$C$3,"",MAX(INDEX($D$15:$D$713,A697-$C$3):D696))</f>
        <v>14661.8</v>
      </c>
      <c r="J697" s="1">
        <f>IF(A697&lt;=$C$4,"",MIN(INDEX($E$15:$E$713,A697-$C$4):E696))</f>
        <v>14649</v>
      </c>
      <c r="K697" t="str">
        <f t="shared" si="136"/>
        <v>buy</v>
      </c>
      <c r="L697" s="1">
        <f t="shared" si="134"/>
        <v>14661.8</v>
      </c>
      <c r="M697" s="1">
        <f t="shared" si="137"/>
        <v>14648.841115942618</v>
      </c>
      <c r="N697" s="1">
        <f t="shared" si="138"/>
        <v>14684.267768114763</v>
      </c>
      <c r="O697" t="str">
        <f t="shared" si="135"/>
        <v>buy</v>
      </c>
      <c r="P697" s="1">
        <f t="shared" si="139"/>
        <v>14660.65</v>
      </c>
      <c r="Q697" s="1">
        <f t="shared" si="140"/>
        <v>11.808884057381757</v>
      </c>
      <c r="R697" t="str">
        <f t="shared" si="143"/>
        <v/>
      </c>
      <c r="S697" t="str">
        <f t="shared" si="141"/>
        <v/>
      </c>
      <c r="AA697">
        <f t="shared" si="132"/>
        <v>1</v>
      </c>
      <c r="AB697">
        <f t="shared" si="131"/>
        <v>1</v>
      </c>
    </row>
    <row r="698" spans="1:28" x14ac:dyDescent="0.3">
      <c r="A698">
        <v>684</v>
      </c>
      <c r="B698" t="s">
        <v>733</v>
      </c>
      <c r="C698">
        <v>14656.15</v>
      </c>
      <c r="D698">
        <v>14660.2</v>
      </c>
      <c r="E698">
        <v>14651.55</v>
      </c>
      <c r="F698">
        <v>14658.8</v>
      </c>
      <c r="G698" s="1">
        <f t="shared" si="133"/>
        <v>10.700000000000728</v>
      </c>
      <c r="H698" s="1">
        <f t="shared" si="142"/>
        <v>11.65326786178702</v>
      </c>
      <c r="I698" s="1">
        <f>IF(A698&lt;=$C$3,"",MAX(INDEX($D$15:$D$713,A698-$C$3):D697))</f>
        <v>14662.6</v>
      </c>
      <c r="J698" s="1">
        <f>IF(A698&lt;=$C$4,"",MIN(INDEX($E$15:$E$713,A698-$C$4):E697))</f>
        <v>14649.85</v>
      </c>
      <c r="K698" t="str">
        <f t="shared" si="136"/>
        <v/>
      </c>
      <c r="L698" s="1" t="str">
        <f t="shared" si="134"/>
        <v/>
      </c>
      <c r="M698" s="1">
        <f t="shared" si="137"/>
        <v>14648.841115942618</v>
      </c>
      <c r="N698" s="1">
        <f t="shared" si="138"/>
        <v>14684.267768114763</v>
      </c>
      <c r="O698" t="str">
        <f t="shared" si="135"/>
        <v>buy</v>
      </c>
      <c r="P698" s="1">
        <f t="shared" si="139"/>
        <v>14660.65</v>
      </c>
      <c r="Q698" s="1">
        <f t="shared" si="140"/>
        <v>11.808884057381757</v>
      </c>
      <c r="R698" t="str">
        <f t="shared" si="143"/>
        <v/>
      </c>
      <c r="S698" t="str">
        <f t="shared" si="141"/>
        <v/>
      </c>
      <c r="AA698" t="str">
        <f t="shared" si="132"/>
        <v/>
      </c>
      <c r="AB698" t="str">
        <f t="shared" si="131"/>
        <v/>
      </c>
    </row>
    <row r="699" spans="1:28" x14ac:dyDescent="0.3">
      <c r="A699">
        <v>685</v>
      </c>
      <c r="B699" t="s">
        <v>734</v>
      </c>
      <c r="C699">
        <v>14658.75</v>
      </c>
      <c r="D699">
        <v>14664</v>
      </c>
      <c r="E699">
        <v>14654.85</v>
      </c>
      <c r="F699">
        <v>14660.35</v>
      </c>
      <c r="G699" s="1">
        <f t="shared" si="133"/>
        <v>8.6500000000014552</v>
      </c>
      <c r="H699" s="1">
        <f t="shared" si="142"/>
        <v>11.503104468697742</v>
      </c>
      <c r="I699" s="1">
        <f>IF(A699&lt;=$C$3,"",MAX(INDEX($D$15:$D$713,A699-$C$3):D698))</f>
        <v>14662.6</v>
      </c>
      <c r="J699" s="1">
        <f>IF(A699&lt;=$C$4,"",MIN(INDEX($E$15:$E$713,A699-$C$4):E698))</f>
        <v>14651.55</v>
      </c>
      <c r="K699" t="str">
        <f t="shared" si="136"/>
        <v>buy</v>
      </c>
      <c r="L699" s="1">
        <f t="shared" si="134"/>
        <v>14662.6</v>
      </c>
      <c r="M699" s="1">
        <f t="shared" si="137"/>
        <v>14648.841115942618</v>
      </c>
      <c r="N699" s="1">
        <f t="shared" si="138"/>
        <v>14684.267768114763</v>
      </c>
      <c r="O699" t="str">
        <f t="shared" si="135"/>
        <v>buy</v>
      </c>
      <c r="P699" s="1">
        <f t="shared" si="139"/>
        <v>14660.65</v>
      </c>
      <c r="Q699" s="1">
        <f t="shared" si="140"/>
        <v>11.808884057381757</v>
      </c>
      <c r="R699" t="str">
        <f t="shared" si="143"/>
        <v/>
      </c>
      <c r="S699" t="str">
        <f t="shared" si="141"/>
        <v/>
      </c>
      <c r="AA699">
        <f t="shared" si="132"/>
        <v>1</v>
      </c>
      <c r="AB699">
        <f t="shared" si="131"/>
        <v>1</v>
      </c>
    </row>
    <row r="700" spans="1:28" x14ac:dyDescent="0.3">
      <c r="A700">
        <v>686</v>
      </c>
      <c r="B700" t="s">
        <v>735</v>
      </c>
      <c r="C700">
        <v>14660.35</v>
      </c>
      <c r="D700">
        <v>14668.9</v>
      </c>
      <c r="E700">
        <v>14653.8</v>
      </c>
      <c r="F700">
        <v>14657.2</v>
      </c>
      <c r="G700" s="1">
        <f t="shared" si="133"/>
        <v>9.1499999999996362</v>
      </c>
      <c r="H700" s="1">
        <f t="shared" si="142"/>
        <v>11.385449245262837</v>
      </c>
      <c r="I700" s="1">
        <f>IF(A700&lt;=$C$3,"",MAX(INDEX($D$15:$D$713,A700-$C$3):D699))</f>
        <v>14664</v>
      </c>
      <c r="J700" s="1">
        <f>IF(A700&lt;=$C$4,"",MIN(INDEX($E$15:$E$713,A700-$C$4):E699))</f>
        <v>14651.55</v>
      </c>
      <c r="K700" t="str">
        <f t="shared" si="136"/>
        <v>buy</v>
      </c>
      <c r="L700" s="1">
        <f t="shared" si="134"/>
        <v>14664</v>
      </c>
      <c r="M700" s="1">
        <f t="shared" si="137"/>
        <v>14648.841115942618</v>
      </c>
      <c r="N700" s="1">
        <f t="shared" si="138"/>
        <v>14684.267768114763</v>
      </c>
      <c r="O700" t="str">
        <f t="shared" si="135"/>
        <v>buy</v>
      </c>
      <c r="P700" s="1">
        <f t="shared" si="139"/>
        <v>14660.65</v>
      </c>
      <c r="Q700" s="1">
        <f t="shared" si="140"/>
        <v>11.808884057381757</v>
      </c>
      <c r="R700" t="str">
        <f t="shared" si="143"/>
        <v/>
      </c>
      <c r="S700" t="str">
        <f t="shared" si="141"/>
        <v/>
      </c>
      <c r="AA700">
        <f t="shared" si="132"/>
        <v>1</v>
      </c>
      <c r="AB700">
        <f t="shared" si="131"/>
        <v>1</v>
      </c>
    </row>
    <row r="701" spans="1:28" x14ac:dyDescent="0.3">
      <c r="A701">
        <v>687</v>
      </c>
      <c r="B701" t="s">
        <v>736</v>
      </c>
      <c r="C701">
        <v>14657.3</v>
      </c>
      <c r="D701">
        <v>14664.3</v>
      </c>
      <c r="E701">
        <v>14649.8</v>
      </c>
      <c r="F701">
        <v>14651.85</v>
      </c>
      <c r="G701" s="1">
        <f t="shared" si="133"/>
        <v>15.100000000000364</v>
      </c>
      <c r="H701" s="1">
        <f t="shared" si="142"/>
        <v>11.571176782999713</v>
      </c>
      <c r="I701" s="1">
        <f>IF(A701&lt;=$C$3,"",MAX(INDEX($D$15:$D$713,A701-$C$3):D700))</f>
        <v>14668.9</v>
      </c>
      <c r="J701" s="1">
        <f>IF(A701&lt;=$C$4,"",MIN(INDEX($E$15:$E$713,A701-$C$4):E700))</f>
        <v>14651.55</v>
      </c>
      <c r="K701" t="str">
        <f t="shared" si="136"/>
        <v>sell</v>
      </c>
      <c r="L701" s="1">
        <f t="shared" si="134"/>
        <v>14651.55</v>
      </c>
      <c r="M701" s="1">
        <f t="shared" si="137"/>
        <v>14648.841115942618</v>
      </c>
      <c r="N701" s="1">
        <f t="shared" si="138"/>
        <v>14684.267768114763</v>
      </c>
      <c r="O701" t="str">
        <f t="shared" si="135"/>
        <v>buy</v>
      </c>
      <c r="P701" s="1">
        <f t="shared" si="139"/>
        <v>14660.65</v>
      </c>
      <c r="Q701" s="1">
        <f t="shared" si="140"/>
        <v>11.808884057381757</v>
      </c>
      <c r="R701" t="str">
        <f t="shared" si="143"/>
        <v/>
      </c>
      <c r="S701" t="str">
        <f t="shared" si="141"/>
        <v/>
      </c>
      <c r="AA701" t="str">
        <f t="shared" si="132"/>
        <v/>
      </c>
      <c r="AB701" t="str">
        <f t="shared" si="131"/>
        <v/>
      </c>
    </row>
    <row r="702" spans="1:28" x14ac:dyDescent="0.3">
      <c r="A702">
        <v>688</v>
      </c>
      <c r="B702" t="s">
        <v>737</v>
      </c>
      <c r="C702">
        <v>14651.75</v>
      </c>
      <c r="D702">
        <v>14656.85</v>
      </c>
      <c r="E702">
        <v>14648.95</v>
      </c>
      <c r="F702">
        <v>14653.6</v>
      </c>
      <c r="G702" s="1">
        <f t="shared" si="133"/>
        <v>14.5</v>
      </c>
      <c r="H702" s="1">
        <f t="shared" si="142"/>
        <v>11.717617943849728</v>
      </c>
      <c r="I702" s="1">
        <f>IF(A702&lt;=$C$3,"",MAX(INDEX($D$15:$D$713,A702-$C$3):D701))</f>
        <v>14668.9</v>
      </c>
      <c r="J702" s="1">
        <f>IF(A702&lt;=$C$4,"",MIN(INDEX($E$15:$E$713,A702-$C$4):E701))</f>
        <v>14649.8</v>
      </c>
      <c r="K702" t="str">
        <f t="shared" si="136"/>
        <v>sell</v>
      </c>
      <c r="L702" s="1">
        <f t="shared" si="134"/>
        <v>14649.8</v>
      </c>
      <c r="M702" s="1">
        <f t="shared" si="137"/>
        <v>14648.841115942618</v>
      </c>
      <c r="N702" s="1">
        <f t="shared" si="138"/>
        <v>14684.267768114763</v>
      </c>
      <c r="O702" t="str">
        <f t="shared" si="135"/>
        <v>buy</v>
      </c>
      <c r="P702" s="1">
        <f t="shared" si="139"/>
        <v>14660.65</v>
      </c>
      <c r="Q702" s="1">
        <f t="shared" si="140"/>
        <v>11.808884057381757</v>
      </c>
      <c r="R702" t="str">
        <f t="shared" si="143"/>
        <v/>
      </c>
      <c r="S702" t="str">
        <f t="shared" si="141"/>
        <v/>
      </c>
      <c r="AA702" t="str">
        <f t="shared" si="132"/>
        <v/>
      </c>
      <c r="AB702" t="str">
        <f t="shared" si="131"/>
        <v/>
      </c>
    </row>
    <row r="703" spans="1:28" x14ac:dyDescent="0.3">
      <c r="A703">
        <v>689</v>
      </c>
      <c r="B703" t="s">
        <v>738</v>
      </c>
      <c r="C703">
        <v>14654.45</v>
      </c>
      <c r="D703">
        <v>14663.55</v>
      </c>
      <c r="E703">
        <v>14645.65</v>
      </c>
      <c r="F703">
        <v>14648.45</v>
      </c>
      <c r="G703" s="1">
        <f t="shared" si="133"/>
        <v>7.8999999999996362</v>
      </c>
      <c r="H703" s="1">
        <f t="shared" si="142"/>
        <v>11.526737046657223</v>
      </c>
      <c r="I703" s="1">
        <f>IF(A703&lt;=$C$3,"",MAX(INDEX($D$15:$D$713,A703-$C$3):D702))</f>
        <v>14668.9</v>
      </c>
      <c r="J703" s="1">
        <f>IF(A703&lt;=$C$4,"",MIN(INDEX($E$15:$E$713,A703-$C$4):E702))</f>
        <v>14648.95</v>
      </c>
      <c r="K703" t="str">
        <f t="shared" si="136"/>
        <v>sell</v>
      </c>
      <c r="L703" s="1">
        <f t="shared" si="134"/>
        <v>14648.95</v>
      </c>
      <c r="M703" s="1" t="str">
        <f t="shared" si="137"/>
        <v/>
      </c>
      <c r="N703" s="1" t="str">
        <f t="shared" si="138"/>
        <v/>
      </c>
      <c r="O703" t="str">
        <f t="shared" si="135"/>
        <v>SL</v>
      </c>
      <c r="P703" s="1" t="str">
        <f t="shared" si="139"/>
        <v/>
      </c>
      <c r="Q703" s="1" t="str">
        <f t="shared" si="140"/>
        <v/>
      </c>
      <c r="R703">
        <f t="shared" si="143"/>
        <v>-11.808884057381874</v>
      </c>
      <c r="S703" t="str">
        <f t="shared" si="141"/>
        <v/>
      </c>
      <c r="AA703" t="str">
        <f t="shared" si="132"/>
        <v/>
      </c>
      <c r="AB703" t="str">
        <f t="shared" si="131"/>
        <v/>
      </c>
    </row>
    <row r="704" spans="1:28" x14ac:dyDescent="0.3">
      <c r="A704">
        <v>690</v>
      </c>
      <c r="B704" t="s">
        <v>739</v>
      </c>
      <c r="C704">
        <v>14648.9</v>
      </c>
      <c r="D704">
        <v>14656.55</v>
      </c>
      <c r="E704">
        <v>14639.7</v>
      </c>
      <c r="F704">
        <v>14650.55</v>
      </c>
      <c r="G704" s="1">
        <f t="shared" si="133"/>
        <v>17.899999999999636</v>
      </c>
      <c r="H704" s="1">
        <f t="shared" si="142"/>
        <v>11.845400194324345</v>
      </c>
      <c r="I704" s="1">
        <f>IF(A704&lt;=$C$3,"",MAX(INDEX($D$15:$D$713,A704-$C$3):D703))</f>
        <v>14664.3</v>
      </c>
      <c r="J704" s="1">
        <f>IF(A704&lt;=$C$4,"",MIN(INDEX($E$15:$E$713,A704-$C$4):E703))</f>
        <v>14645.65</v>
      </c>
      <c r="K704" t="str">
        <f t="shared" si="136"/>
        <v>sell</v>
      </c>
      <c r="L704" s="1">
        <f t="shared" si="134"/>
        <v>14645.65</v>
      </c>
      <c r="M704" s="1">
        <f t="shared" si="137"/>
        <v>14657.495400194324</v>
      </c>
      <c r="N704" s="1">
        <f t="shared" si="138"/>
        <v>14621.95919961135</v>
      </c>
      <c r="O704" t="str">
        <f t="shared" si="135"/>
        <v>sell</v>
      </c>
      <c r="P704" s="1">
        <f t="shared" si="139"/>
        <v>14645.65</v>
      </c>
      <c r="Q704" s="1">
        <f t="shared" si="140"/>
        <v>11.845400194324345</v>
      </c>
      <c r="R704" t="str">
        <f t="shared" si="143"/>
        <v/>
      </c>
      <c r="S704" t="str">
        <f t="shared" si="141"/>
        <v>sell</v>
      </c>
      <c r="AA704" t="str">
        <f t="shared" si="132"/>
        <v/>
      </c>
      <c r="AB704" t="str">
        <f t="shared" si="131"/>
        <v/>
      </c>
    </row>
    <row r="705" spans="1:28" x14ac:dyDescent="0.3">
      <c r="A705">
        <v>691</v>
      </c>
      <c r="B705" t="s">
        <v>740</v>
      </c>
      <c r="C705">
        <v>14650.25</v>
      </c>
      <c r="D705">
        <v>14658.55</v>
      </c>
      <c r="E705">
        <v>14646.6</v>
      </c>
      <c r="F705">
        <v>14654.2</v>
      </c>
      <c r="G705" s="1">
        <f t="shared" si="133"/>
        <v>16.849999999998545</v>
      </c>
      <c r="H705" s="1">
        <f t="shared" si="142"/>
        <v>12.095630184608055</v>
      </c>
      <c r="I705" s="1">
        <f>IF(A705&lt;=$C$3,"",MAX(INDEX($D$15:$D$713,A705-$C$3):D704))</f>
        <v>14663.55</v>
      </c>
      <c r="J705" s="1">
        <f>IF(A705&lt;=$C$4,"",MIN(INDEX($E$15:$E$713,A705-$C$4):E704))</f>
        <v>14639.7</v>
      </c>
      <c r="K705" t="str">
        <f t="shared" si="136"/>
        <v/>
      </c>
      <c r="L705" s="1" t="str">
        <f t="shared" si="134"/>
        <v/>
      </c>
      <c r="M705" s="1" t="str">
        <f t="shared" si="137"/>
        <v/>
      </c>
      <c r="N705" s="1" t="str">
        <f t="shared" si="138"/>
        <v/>
      </c>
      <c r="O705" t="str">
        <f t="shared" si="135"/>
        <v>SL</v>
      </c>
      <c r="P705" s="1" t="str">
        <f t="shared" si="139"/>
        <v/>
      </c>
      <c r="Q705" s="1" t="str">
        <f t="shared" si="140"/>
        <v/>
      </c>
      <c r="R705">
        <f t="shared" si="143"/>
        <v>-11.845400194324611</v>
      </c>
      <c r="S705" t="str">
        <f t="shared" si="141"/>
        <v/>
      </c>
      <c r="AA705" t="str">
        <f t="shared" si="132"/>
        <v/>
      </c>
      <c r="AB705" t="str">
        <f t="shared" si="131"/>
        <v/>
      </c>
    </row>
    <row r="706" spans="1:28" x14ac:dyDescent="0.3">
      <c r="A706">
        <v>692</v>
      </c>
      <c r="B706" t="s">
        <v>741</v>
      </c>
      <c r="C706">
        <v>14654.1</v>
      </c>
      <c r="D706">
        <v>14658.45</v>
      </c>
      <c r="E706">
        <v>14649.9</v>
      </c>
      <c r="F706">
        <v>14653.65</v>
      </c>
      <c r="G706" s="1">
        <f t="shared" si="133"/>
        <v>11.949999999998909</v>
      </c>
      <c r="H706" s="1">
        <f t="shared" si="142"/>
        <v>12.088348675377597</v>
      </c>
      <c r="I706" s="1">
        <f>IF(A706&lt;=$C$3,"",MAX(INDEX($D$15:$D$713,A706-$C$3):D705))</f>
        <v>14663.55</v>
      </c>
      <c r="J706" s="1">
        <f>IF(A706&lt;=$C$4,"",MIN(INDEX($E$15:$E$713,A706-$C$4):E705))</f>
        <v>14639.7</v>
      </c>
      <c r="K706" t="str">
        <f t="shared" si="136"/>
        <v/>
      </c>
      <c r="L706" s="1" t="str">
        <f t="shared" si="134"/>
        <v/>
      </c>
      <c r="M706" s="1" t="str">
        <f t="shared" si="137"/>
        <v/>
      </c>
      <c r="N706" s="1" t="str">
        <f t="shared" si="138"/>
        <v/>
      </c>
      <c r="O706" t="str">
        <f t="shared" si="135"/>
        <v/>
      </c>
      <c r="P706" s="1" t="str">
        <f t="shared" si="139"/>
        <v/>
      </c>
      <c r="Q706" s="1" t="str">
        <f t="shared" si="140"/>
        <v/>
      </c>
      <c r="R706" t="str">
        <f t="shared" si="143"/>
        <v/>
      </c>
      <c r="S706" t="str">
        <f t="shared" si="141"/>
        <v/>
      </c>
      <c r="AA706" t="str">
        <f t="shared" si="132"/>
        <v/>
      </c>
      <c r="AB706" t="str">
        <f t="shared" si="131"/>
        <v/>
      </c>
    </row>
    <row r="707" spans="1:28" x14ac:dyDescent="0.3">
      <c r="A707">
        <v>693</v>
      </c>
      <c r="B707" t="s">
        <v>742</v>
      </c>
      <c r="C707">
        <v>14653.65</v>
      </c>
      <c r="D707">
        <v>14654.65</v>
      </c>
      <c r="E707">
        <v>14650.8</v>
      </c>
      <c r="F707">
        <v>14653.2</v>
      </c>
      <c r="G707" s="1">
        <f t="shared" si="133"/>
        <v>8.5500000000010914</v>
      </c>
      <c r="H707" s="1">
        <f t="shared" si="142"/>
        <v>11.911431241608771</v>
      </c>
      <c r="I707" s="1">
        <f>IF(A707&lt;=$C$3,"",MAX(INDEX($D$15:$D$713,A707-$C$3):D706))</f>
        <v>14658.55</v>
      </c>
      <c r="J707" s="1">
        <f>IF(A707&lt;=$C$4,"",MIN(INDEX($E$15:$E$713,A707-$C$4):E706))</f>
        <v>14639.7</v>
      </c>
      <c r="K707" t="str">
        <f t="shared" si="136"/>
        <v/>
      </c>
      <c r="L707" s="1" t="str">
        <f t="shared" si="134"/>
        <v/>
      </c>
      <c r="M707" s="1" t="str">
        <f t="shared" si="137"/>
        <v/>
      </c>
      <c r="N707" s="1" t="str">
        <f t="shared" si="138"/>
        <v/>
      </c>
      <c r="O707" t="str">
        <f t="shared" si="135"/>
        <v/>
      </c>
      <c r="P707" s="1" t="str">
        <f t="shared" si="139"/>
        <v/>
      </c>
      <c r="Q707" s="1" t="str">
        <f t="shared" si="140"/>
        <v/>
      </c>
      <c r="R707" t="str">
        <f t="shared" si="143"/>
        <v/>
      </c>
      <c r="S707" t="str">
        <f t="shared" si="141"/>
        <v/>
      </c>
      <c r="AA707" t="str">
        <f t="shared" si="132"/>
        <v/>
      </c>
      <c r="AB707" t="str">
        <f t="shared" si="131"/>
        <v/>
      </c>
    </row>
    <row r="708" spans="1:28" x14ac:dyDescent="0.3">
      <c r="A708">
        <v>694</v>
      </c>
      <c r="B708" t="s">
        <v>743</v>
      </c>
      <c r="C708">
        <v>14652.55</v>
      </c>
      <c r="D708">
        <v>14659.3</v>
      </c>
      <c r="E708">
        <v>14646.8</v>
      </c>
      <c r="F708">
        <v>14653.7</v>
      </c>
      <c r="G708" s="1">
        <f t="shared" si="133"/>
        <v>3.8500000000003638</v>
      </c>
      <c r="H708" s="1">
        <f t="shared" si="142"/>
        <v>11.50835967952835</v>
      </c>
      <c r="I708" s="1">
        <f>IF(A708&lt;=$C$3,"",MAX(INDEX($D$15:$D$713,A708-$C$3):D707))</f>
        <v>14658.55</v>
      </c>
      <c r="J708" s="1">
        <f>IF(A708&lt;=$C$4,"",MIN(INDEX($E$15:$E$713,A708-$C$4):E707))</f>
        <v>14646.6</v>
      </c>
      <c r="K708" t="str">
        <f t="shared" si="136"/>
        <v>buy</v>
      </c>
      <c r="L708" s="1">
        <f t="shared" si="134"/>
        <v>14658.55</v>
      </c>
      <c r="M708" s="1">
        <f t="shared" si="137"/>
        <v>14647.041640320471</v>
      </c>
      <c r="N708" s="1">
        <f t="shared" si="138"/>
        <v>14681.566719359056</v>
      </c>
      <c r="O708" t="str">
        <f t="shared" si="135"/>
        <v>buy</v>
      </c>
      <c r="P708" s="1">
        <f t="shared" si="139"/>
        <v>14658.55</v>
      </c>
      <c r="Q708" s="1">
        <f t="shared" si="140"/>
        <v>11.50835967952835</v>
      </c>
      <c r="R708" t="str">
        <f t="shared" si="143"/>
        <v/>
      </c>
      <c r="S708" t="str">
        <f t="shared" si="141"/>
        <v>buy</v>
      </c>
      <c r="AA708">
        <f t="shared" si="132"/>
        <v>1</v>
      </c>
      <c r="AB708">
        <f t="shared" si="131"/>
        <v>1</v>
      </c>
    </row>
    <row r="709" spans="1:28" x14ac:dyDescent="0.3">
      <c r="A709">
        <v>695</v>
      </c>
      <c r="B709" t="s">
        <v>744</v>
      </c>
      <c r="C709">
        <v>14653.2</v>
      </c>
      <c r="D709">
        <v>14661.4</v>
      </c>
      <c r="E709">
        <v>14649.95</v>
      </c>
      <c r="F709">
        <v>14658.8</v>
      </c>
      <c r="G709" s="1">
        <f t="shared" si="133"/>
        <v>12.5</v>
      </c>
      <c r="H709" s="1">
        <f t="shared" si="142"/>
        <v>11.557941695551934</v>
      </c>
      <c r="I709" s="1">
        <f>IF(A709&lt;=$C$3,"",MAX(INDEX($D$15:$D$713,A709-$C$3):D708))</f>
        <v>14659.3</v>
      </c>
      <c r="J709" s="1">
        <f>IF(A709&lt;=$C$4,"",MIN(INDEX($E$15:$E$713,A709-$C$4):E708))</f>
        <v>14646.8</v>
      </c>
      <c r="K709" t="str">
        <f t="shared" si="136"/>
        <v>buy</v>
      </c>
      <c r="L709" s="1">
        <f t="shared" si="134"/>
        <v>14659.3</v>
      </c>
      <c r="M709" s="1">
        <f t="shared" si="137"/>
        <v>14647.041640320471</v>
      </c>
      <c r="N709" s="1">
        <f t="shared" si="138"/>
        <v>14681.566719359056</v>
      </c>
      <c r="O709" t="str">
        <f t="shared" si="135"/>
        <v>buy</v>
      </c>
      <c r="P709" s="1">
        <f t="shared" si="139"/>
        <v>14658.55</v>
      </c>
      <c r="Q709" s="1">
        <f t="shared" si="140"/>
        <v>11.50835967952835</v>
      </c>
      <c r="R709" t="str">
        <f t="shared" si="143"/>
        <v/>
      </c>
      <c r="S709" t="str">
        <f t="shared" si="141"/>
        <v/>
      </c>
      <c r="AA709">
        <f t="shared" si="132"/>
        <v>1</v>
      </c>
      <c r="AB709">
        <f t="shared" si="131"/>
        <v>1</v>
      </c>
    </row>
    <row r="710" spans="1:28" x14ac:dyDescent="0.3">
      <c r="A710">
        <v>696</v>
      </c>
      <c r="B710" t="s">
        <v>745</v>
      </c>
      <c r="C710">
        <v>14658.3</v>
      </c>
      <c r="D710">
        <v>14664.6</v>
      </c>
      <c r="E710">
        <v>14653.15</v>
      </c>
      <c r="F710">
        <v>14655.55</v>
      </c>
      <c r="G710" s="1">
        <f t="shared" si="133"/>
        <v>11.449999999998909</v>
      </c>
      <c r="H710" s="1">
        <f t="shared" si="142"/>
        <v>11.552544610774282</v>
      </c>
      <c r="I710" s="1">
        <f>IF(A710&lt;=$C$3,"",MAX(INDEX($D$15:$D$713,A710-$C$3):D709))</f>
        <v>14661.4</v>
      </c>
      <c r="J710" s="1">
        <f>IF(A710&lt;=$C$4,"",MIN(INDEX($E$15:$E$713,A710-$C$4):E709))</f>
        <v>14646.8</v>
      </c>
      <c r="K710" t="str">
        <f t="shared" si="136"/>
        <v>buy</v>
      </c>
      <c r="L710" s="1">
        <f t="shared" si="134"/>
        <v>14661.4</v>
      </c>
      <c r="M710" s="1">
        <f t="shared" si="137"/>
        <v>14647.041640320471</v>
      </c>
      <c r="N710" s="1">
        <f t="shared" si="138"/>
        <v>14681.566719359056</v>
      </c>
      <c r="O710" t="str">
        <f t="shared" si="135"/>
        <v>buy</v>
      </c>
      <c r="P710" s="1">
        <f t="shared" si="139"/>
        <v>14658.55</v>
      </c>
      <c r="Q710" s="1">
        <f t="shared" si="140"/>
        <v>11.50835967952835</v>
      </c>
      <c r="R710" t="str">
        <f t="shared" si="143"/>
        <v/>
      </c>
      <c r="S710" t="str">
        <f t="shared" si="141"/>
        <v/>
      </c>
      <c r="AA710">
        <f t="shared" si="132"/>
        <v>1</v>
      </c>
      <c r="AB710">
        <f t="shared" si="131"/>
        <v>1</v>
      </c>
    </row>
    <row r="711" spans="1:28" x14ac:dyDescent="0.3">
      <c r="A711">
        <v>697</v>
      </c>
      <c r="B711" t="s">
        <v>746</v>
      </c>
      <c r="C711">
        <v>14655.5</v>
      </c>
      <c r="D711">
        <v>14658.05</v>
      </c>
      <c r="E711">
        <v>14645.7</v>
      </c>
      <c r="F711">
        <v>14648.8</v>
      </c>
      <c r="G711" s="1">
        <f t="shared" si="133"/>
        <v>11.450000000000728</v>
      </c>
      <c r="H711" s="1">
        <f t="shared" si="142"/>
        <v>11.547417380235604</v>
      </c>
      <c r="I711" s="1">
        <f>IF(A711&lt;=$C$3,"",MAX(INDEX($D$15:$D$713,A711-$C$3):D710))</f>
        <v>14664.6</v>
      </c>
      <c r="J711" s="1">
        <f>IF(A711&lt;=$C$4,"",MIN(INDEX($E$15:$E$713,A711-$C$4):E710))</f>
        <v>14646.8</v>
      </c>
      <c r="K711" t="str">
        <f t="shared" si="136"/>
        <v>sell</v>
      </c>
      <c r="L711" s="1">
        <f t="shared" si="134"/>
        <v>14646.8</v>
      </c>
      <c r="M711" s="1" t="str">
        <f t="shared" si="137"/>
        <v/>
      </c>
      <c r="N711" s="1" t="str">
        <f t="shared" si="138"/>
        <v/>
      </c>
      <c r="O711" t="str">
        <f t="shared" si="135"/>
        <v>SL</v>
      </c>
      <c r="P711" s="1" t="str">
        <f t="shared" si="139"/>
        <v/>
      </c>
      <c r="Q711" s="1" t="str">
        <f t="shared" si="140"/>
        <v/>
      </c>
      <c r="R711">
        <f t="shared" si="143"/>
        <v>-11.508359679528439</v>
      </c>
      <c r="S711" t="str">
        <f t="shared" si="141"/>
        <v/>
      </c>
      <c r="AA711" t="str">
        <f t="shared" si="132"/>
        <v/>
      </c>
      <c r="AB711" t="str">
        <f t="shared" si="131"/>
        <v/>
      </c>
    </row>
    <row r="712" spans="1:28" x14ac:dyDescent="0.3">
      <c r="A712">
        <v>698</v>
      </c>
      <c r="B712" t="s">
        <v>747</v>
      </c>
      <c r="C712">
        <v>14648.3</v>
      </c>
      <c r="D712">
        <v>14651.85</v>
      </c>
      <c r="E712">
        <v>14641.7</v>
      </c>
      <c r="F712">
        <v>14646.4</v>
      </c>
      <c r="G712" s="1">
        <f t="shared" si="133"/>
        <v>12.349999999998545</v>
      </c>
      <c r="H712" s="1">
        <f t="shared" si="142"/>
        <v>11.587546511223751</v>
      </c>
      <c r="I712" s="1">
        <f>IF(A712&lt;=$C$3,"",MAX(INDEX($D$15:$D$713,A712-$C$3):D711))</f>
        <v>14664.6</v>
      </c>
      <c r="J712" s="1">
        <f>IF(A712&lt;=$C$4,"",MIN(INDEX($E$15:$E$713,A712-$C$4):E711))</f>
        <v>14645.7</v>
      </c>
      <c r="K712" t="str">
        <f t="shared" si="136"/>
        <v>sell</v>
      </c>
      <c r="L712" s="1">
        <f t="shared" si="134"/>
        <v>14645.7</v>
      </c>
      <c r="M712" s="1">
        <f t="shared" si="137"/>
        <v>14657.287546511225</v>
      </c>
      <c r="N712" s="1">
        <f t="shared" si="138"/>
        <v>14622.524906977553</v>
      </c>
      <c r="O712" t="str">
        <f t="shared" si="135"/>
        <v>sell</v>
      </c>
      <c r="P712" s="1">
        <f t="shared" si="139"/>
        <v>14645.7</v>
      </c>
      <c r="Q712" s="1">
        <f t="shared" si="140"/>
        <v>11.587546511223751</v>
      </c>
      <c r="R712" t="str">
        <f t="shared" si="143"/>
        <v/>
      </c>
      <c r="S712" t="str">
        <f t="shared" si="141"/>
        <v>sell</v>
      </c>
      <c r="AA712" t="str">
        <f t="shared" si="132"/>
        <v/>
      </c>
      <c r="AB712" t="str">
        <f t="shared" si="131"/>
        <v/>
      </c>
    </row>
    <row r="713" spans="1:28" x14ac:dyDescent="0.3">
      <c r="A713">
        <v>699</v>
      </c>
      <c r="B713" t="s">
        <v>748</v>
      </c>
      <c r="C713">
        <v>14646.5</v>
      </c>
      <c r="D713">
        <v>14654.4</v>
      </c>
      <c r="E713">
        <v>14642.8</v>
      </c>
      <c r="F713">
        <v>14645.1</v>
      </c>
      <c r="G713" s="1">
        <f t="shared" si="133"/>
        <v>10.149999999999636</v>
      </c>
      <c r="H713" s="1">
        <f t="shared" si="142"/>
        <v>11.515669185662546</v>
      </c>
      <c r="I713" s="1">
        <f>IF(A713&lt;=$C$3,"",MAX(INDEX($D$15:$D$713,A713-$C$3):D712))</f>
        <v>14664.6</v>
      </c>
      <c r="J713" s="1">
        <f>IF(A713&lt;=$C$4,"",MIN(INDEX($E$15:$E$713,A713-$C$4):E712))</f>
        <v>14641.7</v>
      </c>
      <c r="K713" t="str">
        <f t="shared" si="136"/>
        <v/>
      </c>
      <c r="L713" s="1" t="str">
        <f t="shared" si="134"/>
        <v/>
      </c>
      <c r="M713" s="1">
        <f t="shared" si="137"/>
        <v>14657.287546511225</v>
      </c>
      <c r="N713" s="1">
        <f t="shared" si="138"/>
        <v>14622.524906977553</v>
      </c>
      <c r="O713" t="str">
        <f t="shared" si="135"/>
        <v>sell</v>
      </c>
      <c r="P713" s="1">
        <f t="shared" si="139"/>
        <v>14645.7</v>
      </c>
      <c r="Q713" s="1">
        <f t="shared" si="140"/>
        <v>11.587546511223751</v>
      </c>
      <c r="R713" t="str">
        <f t="shared" si="143"/>
        <v/>
      </c>
      <c r="S713" t="str">
        <f t="shared" si="141"/>
        <v/>
      </c>
      <c r="AA713" t="str">
        <f t="shared" si="132"/>
        <v/>
      </c>
      <c r="AB713" t="str">
        <f t="shared" si="131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9"/>
  <sheetViews>
    <sheetView tabSelected="1" topLeftCell="A6" workbookViewId="0">
      <selection activeCell="C19" sqref="C19"/>
    </sheetView>
  </sheetViews>
  <sheetFormatPr defaultColWidth="9.109375" defaultRowHeight="14.4" x14ac:dyDescent="0.3"/>
  <cols>
    <col min="2" max="2" width="61.44140625" bestFit="1" customWidth="1"/>
  </cols>
  <sheetData>
    <row r="2" spans="2:3" ht="23.4" x14ac:dyDescent="0.45">
      <c r="B2" s="6" t="s">
        <v>27</v>
      </c>
    </row>
    <row r="3" spans="2:3" ht="18" x14ac:dyDescent="0.35">
      <c r="B3" s="7"/>
    </row>
    <row r="5" spans="2:3" x14ac:dyDescent="0.3">
      <c r="B5" s="2" t="s">
        <v>28</v>
      </c>
      <c r="C5" s="8">
        <f>COUNTIF(Sheet1!K:K,"=buy")</f>
        <v>225</v>
      </c>
    </row>
    <row r="6" spans="2:3" x14ac:dyDescent="0.3">
      <c r="B6" s="9" t="s">
        <v>29</v>
      </c>
      <c r="C6" s="8">
        <f>COUNTIF(Sheet1!K:K,"=sell")</f>
        <v>181</v>
      </c>
    </row>
    <row r="7" spans="2:3" x14ac:dyDescent="0.3">
      <c r="B7" s="9" t="s">
        <v>30</v>
      </c>
      <c r="C7" s="10">
        <f>C5+C6</f>
        <v>406</v>
      </c>
    </row>
    <row r="8" spans="2:3" x14ac:dyDescent="0.3">
      <c r="B8" s="11"/>
      <c r="C8" s="12"/>
    </row>
    <row r="9" spans="2:3" x14ac:dyDescent="0.3">
      <c r="B9" s="13" t="s">
        <v>31</v>
      </c>
      <c r="C9" s="14">
        <f>COUNTIF(Sheet1!S:S,"=buy")</f>
        <v>44</v>
      </c>
    </row>
    <row r="10" spans="2:3" x14ac:dyDescent="0.3">
      <c r="B10" s="9" t="s">
        <v>32</v>
      </c>
      <c r="C10" s="14">
        <f>COUNTIF(Sheet1!S:S,"=sell")</f>
        <v>46</v>
      </c>
    </row>
    <row r="11" spans="2:3" x14ac:dyDescent="0.3">
      <c r="B11" s="9" t="s">
        <v>33</v>
      </c>
      <c r="C11" s="10">
        <f>C10+C9</f>
        <v>90</v>
      </c>
    </row>
    <row r="12" spans="2:3" x14ac:dyDescent="0.3">
      <c r="B12" s="11"/>
      <c r="C12" s="12"/>
    </row>
    <row r="13" spans="2:3" x14ac:dyDescent="0.3">
      <c r="B13" s="13" t="s">
        <v>34</v>
      </c>
      <c r="C13" s="14">
        <f>COUNTIF(Sheet1!R:R,"&gt;0")</f>
        <v>8</v>
      </c>
    </row>
    <row r="14" spans="2:3" x14ac:dyDescent="0.3">
      <c r="B14" s="9" t="s">
        <v>35</v>
      </c>
      <c r="C14" s="14">
        <f>COUNTIF(Sheet1!R:R,"&lt;0")</f>
        <v>81</v>
      </c>
    </row>
    <row r="15" spans="2:3" x14ac:dyDescent="0.3">
      <c r="B15" s="9" t="s">
        <v>36</v>
      </c>
      <c r="C15" s="15">
        <f>SUMIF(Sheet1!R:R,"&gt;0")</f>
        <v>180.89613991769693</v>
      </c>
    </row>
    <row r="16" spans="2:3" x14ac:dyDescent="0.3">
      <c r="B16" s="9" t="s">
        <v>37</v>
      </c>
      <c r="C16" s="15">
        <f>SUMIF(Sheet1!R:R,"&lt;0")</f>
        <v>-903.07478183640524</v>
      </c>
    </row>
    <row r="17" spans="2:3" x14ac:dyDescent="0.3">
      <c r="B17" s="9" t="s">
        <v>38</v>
      </c>
      <c r="C17" s="16">
        <f>C16+C15</f>
        <v>-722.17864191870831</v>
      </c>
    </row>
    <row r="18" spans="2:3" x14ac:dyDescent="0.3">
      <c r="B18" s="11"/>
      <c r="C18" s="12"/>
    </row>
    <row r="19" spans="2:3" x14ac:dyDescent="0.3">
      <c r="B19" s="13" t="s">
        <v>39</v>
      </c>
      <c r="C19" s="15">
        <f>C7/Sheet1!A713*60</f>
        <v>34.849785407725321</v>
      </c>
    </row>
    <row r="20" spans="2:3" x14ac:dyDescent="0.3">
      <c r="B20" s="9" t="s">
        <v>40</v>
      </c>
      <c r="C20" s="17">
        <f>C11/Sheet1!A713*60</f>
        <v>7.7253218884120169</v>
      </c>
    </row>
    <row r="21" spans="2:3" x14ac:dyDescent="0.3">
      <c r="B21" s="9" t="s">
        <v>41</v>
      </c>
      <c r="C21" s="16">
        <f>(Sheet1!A713-COUNTIFS(Sheet1!O15:O713,"&lt;&gt;sell",Sheet1!O15:O713,"&lt;&gt;buy",Sheet1!O15:O713,"&lt;&gt;TP",Sheet1!O15:O713,"&lt;&gt;SL"))/C11</f>
        <v>6.7333333333333334</v>
      </c>
    </row>
    <row r="22" spans="2:3" x14ac:dyDescent="0.3">
      <c r="B22" s="11"/>
      <c r="C22" s="12"/>
    </row>
    <row r="23" spans="2:3" x14ac:dyDescent="0.3">
      <c r="B23" s="13" t="s">
        <v>42</v>
      </c>
      <c r="C23" s="15">
        <f>MAX(Sheet1!R:R)</f>
        <v>23.620287809219008</v>
      </c>
    </row>
    <row r="24" spans="2:3" x14ac:dyDescent="0.3">
      <c r="B24" s="9" t="s">
        <v>43</v>
      </c>
      <c r="C24" s="15">
        <f>MIN(Sheet1!R:R)</f>
        <v>-12.374018183189037</v>
      </c>
    </row>
    <row r="25" spans="2:3" x14ac:dyDescent="0.3">
      <c r="B25" s="9" t="s">
        <v>44</v>
      </c>
      <c r="C25" s="16">
        <f>C17/C11</f>
        <v>-8.0242071324300923</v>
      </c>
    </row>
    <row r="26" spans="2:3" x14ac:dyDescent="0.3">
      <c r="B26" s="9" t="s">
        <v>45</v>
      </c>
      <c r="C26" s="10">
        <v>0.35</v>
      </c>
    </row>
    <row r="27" spans="2:3" x14ac:dyDescent="0.3">
      <c r="B27" s="9" t="s">
        <v>46</v>
      </c>
      <c r="C27" s="10">
        <v>0.5</v>
      </c>
    </row>
    <row r="28" spans="2:3" x14ac:dyDescent="0.3">
      <c r="B28" s="9" t="s">
        <v>47</v>
      </c>
      <c r="C28" s="16">
        <f>C25-2*(C26+C27)</f>
        <v>-9.7242071324300916</v>
      </c>
    </row>
    <row r="29" spans="2:3" x14ac:dyDescent="0.3">
      <c r="B29" s="9" t="s">
        <v>48</v>
      </c>
      <c r="C29" s="10">
        <f>C28*C11</f>
        <v>-875.17864191870819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Desired Output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academy</dc:creator>
  <cp:lastModifiedBy>Nicholas Burgess</cp:lastModifiedBy>
  <cp:revision/>
  <dcterms:created xsi:type="dcterms:W3CDTF">2017-12-18T07:38:18Z</dcterms:created>
  <dcterms:modified xsi:type="dcterms:W3CDTF">2023-09-17T15:44:06Z</dcterms:modified>
</cp:coreProperties>
</file>